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'стр.1_3'!$A$1:$DD$95</definedName>
  </definedNames>
  <calcPr fullCalcOnLoad="1"/>
</workbook>
</file>

<file path=xl/sharedStrings.xml><?xml version="1.0" encoding="utf-8"?>
<sst xmlns="http://schemas.openxmlformats.org/spreadsheetml/2006/main" count="236" uniqueCount="162">
  <si>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</si>
  <si>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</si>
  <si>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</si>
  <si>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</si>
  <si>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</si>
  <si>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</si>
  <si>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</si>
  <si>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</si>
  <si>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</si>
  <si>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</si>
  <si>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</si>
  <si>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</si>
  <si>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</si>
  <si>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</si>
  <si>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</si>
  <si>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</si>
  <si>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</si>
  <si>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</si>
  <si>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</si>
  <si>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</si>
  <si>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</si>
  <si>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</si>
  <si>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</si>
  <si>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</si>
  <si>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</si>
  <si>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</si>
  <si>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</si>
  <si>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</si>
  <si>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</si>
  <si>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</si>
  <si>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</si>
  <si>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</si>
  <si>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</si>
  <si>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</si>
  <si>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</si>
  <si>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</si>
  <si>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</si>
  <si>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</si>
  <si>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</si>
  <si>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</si>
  <si>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</si>
  <si>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</si>
  <si>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</si>
  <si>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</si>
  <si>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</si>
  <si>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</si>
  <si>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</si>
  <si>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</si>
  <si>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</si>
  <si>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</si>
  <si>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</si>
  <si>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</si>
  <si>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</si>
  <si>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</si>
  <si>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</si>
  <si>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</si>
  <si>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</si>
  <si>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</si>
  <si>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</si>
  <si>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</si>
  <si>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</si>
  <si>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</si>
  <si>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</si>
  <si>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</si>
  <si>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</si>
  <si>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</si>
  <si>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</si>
  <si>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</si>
  <si>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</si>
  <si>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</si>
  <si>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</si>
  <si>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</si>
  <si>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</si>
  <si>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</si>
  <si>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</si>
  <si>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</si>
  <si>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</si>
  <si>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</si>
  <si>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</si>
  <si>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</si>
  <si>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</si>
  <si>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</si>
  <si>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</si>
  <si>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</si>
  <si>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</si>
  <si>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</si>
  <si>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</si>
  <si>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</si>
  <si>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</si>
  <si>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</si>
  <si>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</si>
  <si>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</si>
  <si>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</si>
  <si>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</si>
  <si>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</si>
  <si>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</si>
  <si>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</si>
  <si>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</si>
  <si>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</si>
  <si>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</si>
  <si>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</si>
  <si>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</si>
  <si>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</si>
  <si>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</si>
  <si>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</si>
  <si>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</si>
  <si>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</si>
  <si>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</si>
  <si>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</si>
  <si>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</si>
  <si>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</si>
  <si>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</si>
  <si>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</si>
  <si>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</si>
  <si>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</si>
  <si>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</si>
  <si>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</si>
  <si>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</si>
  <si>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</si>
  <si>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</si>
  <si>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</si>
  <si>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</si>
  <si>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</si>
  <si>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</si>
  <si>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</si>
  <si>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</si>
  <si>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</si>
  <si>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</si>
  <si>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</si>
  <si>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</si>
  <si>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</si>
  <si>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</si>
  <si>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</si>
  <si>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</si>
  <si>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</si>
  <si>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</si>
  <si>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</si>
  <si>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</si>
  <si>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</si>
  <si>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</si>
  <si>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</si>
  <si>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</si>
  <si>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</si>
  <si>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</si>
  <si>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</si>
  <si>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1.1.3.14</t>
  </si>
  <si>
    <t>Услуги связи</t>
  </si>
  <si>
    <t xml:space="preserve">Расходы на услуги вневедомственной охраны и коммунального хозяйства </t>
  </si>
  <si>
    <t>Расходы на юридические 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</si>
  <si>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</si>
  <si>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</si>
  <si>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</si>
  <si>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</si>
  <si>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</si>
  <si>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</si>
  <si>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 xml:space="preserve"> Другие прочие расходы</t>
  </si>
  <si>
    <t>Электроэнергия на хознужды</t>
  </si>
  <si>
    <t>АО УЭСК</t>
  </si>
  <si>
    <t>8904092592</t>
  </si>
  <si>
    <t>890401001</t>
  </si>
  <si>
    <t>2020</t>
  </si>
  <si>
    <t>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</si>
</sst>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rahova&#1045;\Desktop\&#1056;&#1072;&#1089;&#1082;&#1088;&#1099;&#1090;&#1080;&#1077;%202023\&#1069;&#1043;&#1053;\&#1057;&#1090;&#1088;&#1091;&#1082;&#1090;&#1091;&#1088;&#1072;%20&#1080;%20&#1086;&#1073;&#1098;&#1077;&#1084;%20&#1079;&#1072;&#1090;&#1088;&#1072;&#1090;%20&#1085;&#1072;%20&#1087;&#1088;-&#1074;&#1086;%20&#1101;&#1083;.&#1101;&#1085;&#1077;&#1088;&#1075;&#1080;&#1080;%20&#1079;&#1072;%202023%20&#1075;&#1086;&#107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t-sts-fs\&#1057;&#1091;&#1087;&#1077;&#1088;-&#1052;&#1077;&#1075;&#1072;-&#1042;&#1072;&#1078;&#1085;&#1086;\0001.%20&#1058;&#1040;&#1056;&#1048;&#1060;&#1067;\&#1048;&#1045;&#1056;&#1040;&#1056;&#1061;&#1048;&#1071;\1.%20&#1058;&#1072;&#1088;&#1080;&#1092;%20&#1085;&#1072;%20&#1091;&#1089;&#1083;&#1091;&#1075;&#1080;%20&#1087;&#1086;%20&#1087;&#1077;&#1088;&#1077;&#1076;&#1072;&#1095;&#1077;%20&#1101;-&#1101;\2024\&#1059;&#1069;&#1057;&#1050;\6.%20&#1058;&#1072;&#1088;&#1080;&#1092;&#1085;&#1086;&#1077;%20&#1076;&#1077;&#1083;&#1086;\&#1056;&#1077;&#1096;&#1077;&#1085;&#1080;&#1077;%20&#1054;&#1048;&#1042;\&#1059;&#1069;&#1057;&#1050;_2024_&#1069;&#1069;_&#1055;&#1088;&#1086;&#1090;&#1086;&#1082;&#1086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ввод 2023"/>
    </sheetNames>
    <sheetDataSet>
      <sheetData sheetId="0">
        <row r="65">
          <cell r="B65" t="str">
            <v>высокое напряжение (ВН)-110кВ и выше</v>
          </cell>
        </row>
        <row r="66">
          <cell r="B66" t="str">
            <v>среднее первое напряжение (СН1)-35кВ</v>
          </cell>
        </row>
        <row r="67">
          <cell r="B67" t="str">
            <v>среднее второе напряжение (СН2)-1-20кВ</v>
          </cell>
        </row>
        <row r="69">
          <cell r="B69" t="str">
            <v>высокое напряжение (ВН)-110кВ и выше</v>
          </cell>
        </row>
        <row r="70">
          <cell r="B70" t="str">
            <v>среднее первое напряжение (СН1)-35кВ</v>
          </cell>
        </row>
        <row r="71">
          <cell r="B71" t="str">
            <v>среднее второе напряжение (СН2)-1-20кВ</v>
          </cell>
        </row>
        <row r="72">
          <cell r="B72" t="str">
            <v>низкое напряжение (НН)-ниже 1 кВ</v>
          </cell>
        </row>
        <row r="74">
          <cell r="B74" t="str">
            <v>высокое напряжение (ВН)-110кВ и выше</v>
          </cell>
        </row>
        <row r="75">
          <cell r="B75" t="str">
            <v>среднее первое напряжение (СН1)-35кВ</v>
          </cell>
        </row>
        <row r="76">
          <cell r="B76" t="str">
            <v>среднее второе напряжение (СН2)-1-20кВ</v>
          </cell>
        </row>
        <row r="77">
          <cell r="B77" t="str">
            <v>низкое напряжение (НН)-ниже 1 кВ</v>
          </cell>
        </row>
        <row r="79">
          <cell r="B79" t="str">
            <v>высокое напряжение (ВН)-110кВ и выше</v>
          </cell>
        </row>
        <row r="80">
          <cell r="B80" t="str">
            <v>среднее первое напряжение (СН1)-35кВ</v>
          </cell>
        </row>
        <row r="81">
          <cell r="B81" t="str">
            <v>среднее второе напряжение (СН2)-1-20кВ</v>
          </cell>
        </row>
        <row r="82">
          <cell r="B82" t="str">
            <v>низкое напряжение (НН)-ниже 1 кВ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</sheetNames>
    <sheetDataSet>
      <sheetData sheetId="0">
        <row r="25">
          <cell r="B25" t="str">
            <v>Ремонт основных фондов</v>
          </cell>
        </row>
        <row r="104">
          <cell r="U104">
            <v>67890.33468885857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4"/>
  <sheetViews>
    <sheetView tabSelected="1" view="pageBreakPreview" zoomScale="115" zoomScaleSheetLayoutView="115" zoomScalePageLayoutView="0" workbookViewId="0" topLeftCell="A1">
      <pane xSplit="71" ySplit="16" topLeftCell="BT56" activePane="bottomRight" state="frozen"/>
      <selection pane="topLeft" activeCell="A1" sqref="A1"/>
      <selection pane="topRight" activeCell="BT1" sqref="BT1"/>
      <selection pane="bottomLeft" activeCell="A17" sqref="A17"/>
      <selection pane="bottomRight" activeCell="EC57" sqref="EC57"/>
    </sheetView>
  </sheetViews>
  <sheetFormatPr defaultColWidth="0.875" defaultRowHeight="15" customHeight="1"/>
  <cols>
    <col min="1" max="80" width="0.875" style="2" customWidth="1"/>
    <col min="81" max="81" width="2.375" style="2" customWidth="1"/>
    <col min="82" max="82" width="1.625" style="2" customWidth="1"/>
    <col min="83" max="89" width="0.875" style="2" customWidth="1"/>
    <col min="90" max="90" width="1.75390625" style="2" customWidth="1"/>
    <col min="91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</row>
    <row r="6" spans="1:108" s="3" customFormat="1" ht="14.2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1:108" s="3" customFormat="1" ht="14.25" customHeight="1">
      <c r="A7" s="55" t="s">
        <v>95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1:108" s="3" customFormat="1" ht="14.25" customHeight="1">
      <c r="A8" s="55" t="s">
        <v>118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</row>
    <row r="9" ht="21" customHeight="1"/>
    <row r="10" spans="3:87" ht="15">
      <c r="C10" s="4" t="s">
        <v>31</v>
      </c>
      <c r="D10" s="4"/>
      <c r="AG10" s="57" t="s">
        <v>157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3:66" ht="15">
      <c r="C11" s="4" t="s">
        <v>32</v>
      </c>
      <c r="D11" s="4"/>
      <c r="J11" s="58" t="s">
        <v>158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3:66" ht="15">
      <c r="C12" s="4" t="s">
        <v>33</v>
      </c>
      <c r="D12" s="4"/>
      <c r="J12" s="59" t="s">
        <v>159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3:61" ht="15">
      <c r="C13" s="4" t="s">
        <v>34</v>
      </c>
      <c r="D13" s="4"/>
      <c r="AQ13" s="48" t="s">
        <v>160</v>
      </c>
      <c r="AR13" s="48"/>
      <c r="AS13" s="48"/>
      <c r="AT13" s="48"/>
      <c r="AU13" s="48"/>
      <c r="AV13" s="48"/>
      <c r="AW13" s="48"/>
      <c r="AX13" s="48"/>
      <c r="AY13" s="49" t="s">
        <v>35</v>
      </c>
      <c r="AZ13" s="49"/>
      <c r="BA13" s="48" t="s">
        <v>161</v>
      </c>
      <c r="BB13" s="48"/>
      <c r="BC13" s="48"/>
      <c r="BD13" s="48"/>
      <c r="BE13" s="48"/>
      <c r="BF13" s="48"/>
      <c r="BG13" s="48"/>
      <c r="BH13" s="48"/>
      <c r="BI13" s="2" t="s">
        <v>36</v>
      </c>
    </row>
    <row r="15" spans="1:108" s="6" customFormat="1" ht="13.5">
      <c r="A15" s="42" t="s">
        <v>28</v>
      </c>
      <c r="B15" s="43"/>
      <c r="C15" s="43"/>
      <c r="D15" s="43"/>
      <c r="E15" s="43"/>
      <c r="F15" s="43"/>
      <c r="G15" s="43"/>
      <c r="H15" s="43"/>
      <c r="I15" s="44"/>
      <c r="J15" s="56" t="s">
        <v>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42" t="s">
        <v>37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4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42" t="s">
        <v>4</v>
      </c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s="6" customFormat="1" ht="13.5">
      <c r="A16" s="45"/>
      <c r="B16" s="46"/>
      <c r="C16" s="46"/>
      <c r="D16" s="46"/>
      <c r="E16" s="46"/>
      <c r="F16" s="46"/>
      <c r="G16" s="46"/>
      <c r="H16" s="46"/>
      <c r="I16" s="47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7"/>
      <c r="BI16" s="45"/>
      <c r="BJ16" s="46"/>
      <c r="BK16" s="46"/>
      <c r="BL16" s="46"/>
      <c r="BM16" s="46"/>
      <c r="BN16" s="46"/>
      <c r="BO16" s="46"/>
      <c r="BP16" s="46"/>
      <c r="BQ16" s="46"/>
      <c r="BR16" s="46"/>
      <c r="BS16" s="47"/>
      <c r="BT16" s="8" t="s">
        <v>2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3</v>
      </c>
      <c r="CE16" s="9"/>
      <c r="CF16" s="9"/>
      <c r="CG16" s="9"/>
      <c r="CH16" s="9"/>
      <c r="CI16" s="9"/>
      <c r="CJ16" s="9"/>
      <c r="CK16" s="9"/>
      <c r="CL16" s="9"/>
      <c r="CM16" s="10"/>
      <c r="CN16" s="52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s="6" customFormat="1" ht="15" customHeight="1">
      <c r="A17" s="17" t="s">
        <v>5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8" t="s">
        <v>39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 t="s">
        <v>39</v>
      </c>
      <c r="BU17" s="9"/>
      <c r="BV17" s="9"/>
      <c r="BW17" s="9"/>
      <c r="BX17" s="9"/>
      <c r="BY17" s="9"/>
      <c r="BZ17" s="9"/>
      <c r="CA17" s="9"/>
      <c r="CB17" s="9"/>
      <c r="CC17" s="10"/>
      <c r="CD17" s="8" t="s">
        <v>39</v>
      </c>
      <c r="CE17" s="9"/>
      <c r="CF17" s="9"/>
      <c r="CG17" s="9"/>
      <c r="CH17" s="9"/>
      <c r="CI17" s="9"/>
      <c r="CJ17" s="9"/>
      <c r="CK17" s="9"/>
      <c r="CL17" s="9"/>
      <c r="CM17" s="10"/>
      <c r="CN17" s="30" t="s">
        <v>39</v>
      </c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08" s="6" customFormat="1" ht="13.5">
      <c r="A18" s="17" t="s">
        <v>7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96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8" t="s">
        <v>6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11">
        <f>BT19+BT44+BT58</f>
        <v>374214.3858423899</v>
      </c>
      <c r="BU18" s="12">
        <f aca="true" t="shared" si="0" ref="BU18:CC18">BU19+BU54+BU73</f>
        <v>0</v>
      </c>
      <c r="BV18" s="12">
        <f t="shared" si="0"/>
        <v>0</v>
      </c>
      <c r="BW18" s="12">
        <f t="shared" si="0"/>
        <v>0</v>
      </c>
      <c r="BX18" s="12">
        <f t="shared" si="0"/>
        <v>0</v>
      </c>
      <c r="BY18" s="12">
        <f t="shared" si="0"/>
        <v>0</v>
      </c>
      <c r="BZ18" s="12">
        <f t="shared" si="0"/>
        <v>0</v>
      </c>
      <c r="CA18" s="12">
        <f t="shared" si="0"/>
        <v>0</v>
      </c>
      <c r="CB18" s="12">
        <f t="shared" si="0"/>
        <v>0</v>
      </c>
      <c r="CC18" s="13">
        <f t="shared" si="0"/>
        <v>0</v>
      </c>
      <c r="CD18" s="11">
        <f>CD19+CD44+CD58</f>
        <v>395940.1074018922</v>
      </c>
      <c r="CE18" s="12">
        <f aca="true" t="shared" si="1" ref="CE18:CM18">CE19+CE54+CE73</f>
        <v>0</v>
      </c>
      <c r="CF18" s="12">
        <f t="shared" si="1"/>
        <v>0</v>
      </c>
      <c r="CG18" s="12">
        <f t="shared" si="1"/>
        <v>0</v>
      </c>
      <c r="CH18" s="12">
        <f t="shared" si="1"/>
        <v>0</v>
      </c>
      <c r="CI18" s="12">
        <f t="shared" si="1"/>
        <v>0</v>
      </c>
      <c r="CJ18" s="12">
        <f t="shared" si="1"/>
        <v>0</v>
      </c>
      <c r="CK18" s="12">
        <f t="shared" si="1"/>
        <v>0</v>
      </c>
      <c r="CL18" s="12">
        <f t="shared" si="1"/>
        <v>0</v>
      </c>
      <c r="CM18" s="13">
        <f t="shared" si="1"/>
        <v>0</v>
      </c>
      <c r="CN18" s="14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1:108" s="6" customFormat="1" ht="13.5">
      <c r="A19" s="17" t="s">
        <v>8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97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8" t="s">
        <v>6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33">
        <f>BT20+BT25+BT27+BT43</f>
        <v>205379.5252469782</v>
      </c>
      <c r="BU19" s="34"/>
      <c r="BV19" s="34"/>
      <c r="BW19" s="34"/>
      <c r="BX19" s="34"/>
      <c r="BY19" s="34"/>
      <c r="BZ19" s="34"/>
      <c r="CA19" s="34"/>
      <c r="CB19" s="34"/>
      <c r="CC19" s="35"/>
      <c r="CD19" s="33">
        <f>CD20+CD25+CD27+CD43</f>
        <v>261553.52064452317</v>
      </c>
      <c r="CE19" s="34"/>
      <c r="CF19" s="34"/>
      <c r="CG19" s="34"/>
      <c r="CH19" s="34"/>
      <c r="CI19" s="34"/>
      <c r="CJ19" s="34"/>
      <c r="CK19" s="34"/>
      <c r="CL19" s="34"/>
      <c r="CM19" s="35"/>
      <c r="CN19" s="14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08" s="6" customFormat="1" ht="13.5">
      <c r="A20" s="17" t="s">
        <v>9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10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8" t="s">
        <v>6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33">
        <f>BT21+BT22+BT23</f>
        <v>34534.60158878899</v>
      </c>
      <c r="BU20" s="34"/>
      <c r="BV20" s="34"/>
      <c r="BW20" s="34"/>
      <c r="BX20" s="34"/>
      <c r="BY20" s="34"/>
      <c r="BZ20" s="34"/>
      <c r="CA20" s="34"/>
      <c r="CB20" s="34"/>
      <c r="CC20" s="35"/>
      <c r="CD20" s="33">
        <f>CD21+CD22+CD23</f>
        <v>18676.873084659775</v>
      </c>
      <c r="CE20" s="34"/>
      <c r="CF20" s="34"/>
      <c r="CG20" s="34"/>
      <c r="CH20" s="34"/>
      <c r="CI20" s="34"/>
      <c r="CJ20" s="34"/>
      <c r="CK20" s="34"/>
      <c r="CL20" s="34"/>
      <c r="CM20" s="35"/>
      <c r="CN20" s="1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</row>
    <row r="21" spans="1:108" s="6" customFormat="1" ht="13.5">
      <c r="A21" s="17" t="s">
        <v>12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119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8" t="s">
        <v>6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11">
        <v>12760.177779125037</v>
      </c>
      <c r="BU21" s="12"/>
      <c r="BV21" s="12"/>
      <c r="BW21" s="12"/>
      <c r="BX21" s="12"/>
      <c r="BY21" s="12"/>
      <c r="BZ21" s="12"/>
      <c r="CA21" s="12"/>
      <c r="CB21" s="12"/>
      <c r="CC21" s="13"/>
      <c r="CD21" s="11">
        <v>11766.665206591224</v>
      </c>
      <c r="CE21" s="12"/>
      <c r="CF21" s="12"/>
      <c r="CG21" s="12"/>
      <c r="CH21" s="12"/>
      <c r="CI21" s="12"/>
      <c r="CJ21" s="12"/>
      <c r="CK21" s="12"/>
      <c r="CL21" s="12"/>
      <c r="CM21" s="13"/>
      <c r="CN21" s="14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</row>
    <row r="22" spans="1:108" s="6" customFormat="1" ht="13.5">
      <c r="A22" s="17" t="s">
        <v>14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98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8" t="s">
        <v>6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11">
        <v>0</v>
      </c>
      <c r="BU22" s="12"/>
      <c r="BV22" s="12"/>
      <c r="BW22" s="12"/>
      <c r="BX22" s="12"/>
      <c r="BY22" s="12"/>
      <c r="BZ22" s="12"/>
      <c r="CA22" s="12"/>
      <c r="CB22" s="12"/>
      <c r="CC22" s="13"/>
      <c r="CD22" s="11">
        <v>0</v>
      </c>
      <c r="CE22" s="12"/>
      <c r="CF22" s="12"/>
      <c r="CG22" s="12"/>
      <c r="CH22" s="12"/>
      <c r="CI22" s="12"/>
      <c r="CJ22" s="12"/>
      <c r="CK22" s="12"/>
      <c r="CL22" s="12"/>
      <c r="CM22" s="13"/>
      <c r="CN22" s="14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08" s="6" customFormat="1" ht="13.5">
      <c r="A23" s="17" t="s">
        <v>40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41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8" t="s">
        <v>6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11">
        <v>21774.423809663953</v>
      </c>
      <c r="BU23" s="12"/>
      <c r="BV23" s="12"/>
      <c r="BW23" s="12"/>
      <c r="BX23" s="12"/>
      <c r="BY23" s="12"/>
      <c r="BZ23" s="12"/>
      <c r="CA23" s="12"/>
      <c r="CB23" s="12"/>
      <c r="CC23" s="13"/>
      <c r="CD23" s="11">
        <v>6910.207878068553</v>
      </c>
      <c r="CE23" s="12"/>
      <c r="CF23" s="12"/>
      <c r="CG23" s="12"/>
      <c r="CH23" s="12"/>
      <c r="CI23" s="12"/>
      <c r="CJ23" s="12"/>
      <c r="CK23" s="12"/>
      <c r="CL23" s="12"/>
      <c r="CM23" s="13"/>
      <c r="CN23" s="14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s="6" customFormat="1" ht="13.5">
      <c r="A24" s="17" t="s">
        <v>42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8" t="s">
        <v>6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11"/>
      <c r="CE24" s="12"/>
      <c r="CF24" s="12"/>
      <c r="CG24" s="12"/>
      <c r="CH24" s="12"/>
      <c r="CI24" s="12"/>
      <c r="CJ24" s="12"/>
      <c r="CK24" s="12"/>
      <c r="CL24" s="12"/>
      <c r="CM24" s="13"/>
      <c r="CN24" s="14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s="6" customFormat="1" ht="13.5">
      <c r="A25" s="17" t="s">
        <v>11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22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8" t="s">
        <v>6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33">
        <v>150863.50446328742</v>
      </c>
      <c r="BU25" s="34"/>
      <c r="BV25" s="34"/>
      <c r="BW25" s="34"/>
      <c r="BX25" s="34"/>
      <c r="BY25" s="34"/>
      <c r="BZ25" s="34"/>
      <c r="CA25" s="34"/>
      <c r="CB25" s="34"/>
      <c r="CC25" s="35"/>
      <c r="CD25" s="33">
        <v>180718.59893245893</v>
      </c>
      <c r="CE25" s="34"/>
      <c r="CF25" s="34"/>
      <c r="CG25" s="34"/>
      <c r="CH25" s="34"/>
      <c r="CI25" s="34"/>
      <c r="CJ25" s="34"/>
      <c r="CK25" s="34"/>
      <c r="CL25" s="34"/>
      <c r="CM25" s="35"/>
      <c r="CN25" s="14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</row>
    <row r="26" spans="1:108" s="6" customFormat="1" ht="13.5">
      <c r="A26" s="17" t="s">
        <v>43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8" t="s">
        <v>6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11"/>
      <c r="BU26" s="12"/>
      <c r="BV26" s="12"/>
      <c r="BW26" s="12"/>
      <c r="BX26" s="12"/>
      <c r="BY26" s="12"/>
      <c r="BZ26" s="12"/>
      <c r="CA26" s="12"/>
      <c r="CB26" s="12"/>
      <c r="CC26" s="13"/>
      <c r="CD26" s="11"/>
      <c r="CE26" s="12"/>
      <c r="CF26" s="12"/>
      <c r="CG26" s="12"/>
      <c r="CH26" s="12"/>
      <c r="CI26" s="12"/>
      <c r="CJ26" s="12"/>
      <c r="CK26" s="12"/>
      <c r="CL26" s="12"/>
      <c r="CM26" s="13"/>
      <c r="CN26" s="14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s="6" customFormat="1" ht="27" customHeight="1">
      <c r="A27" s="17" t="s">
        <v>15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8" t="s">
        <v>6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33">
        <f>SUM(BT28:CC41)</f>
        <v>19866.0460652408</v>
      </c>
      <c r="BU27" s="34"/>
      <c r="BV27" s="34"/>
      <c r="BW27" s="34"/>
      <c r="BX27" s="34"/>
      <c r="BY27" s="34"/>
      <c r="BZ27" s="34"/>
      <c r="CA27" s="34"/>
      <c r="CB27" s="34"/>
      <c r="CC27" s="35"/>
      <c r="CD27" s="33">
        <f>SUM(CD28:CM41)</f>
        <v>61889.73341740447</v>
      </c>
      <c r="CE27" s="34"/>
      <c r="CF27" s="34"/>
      <c r="CG27" s="34"/>
      <c r="CH27" s="34"/>
      <c r="CI27" s="34"/>
      <c r="CJ27" s="34"/>
      <c r="CK27" s="34"/>
      <c r="CL27" s="34"/>
      <c r="CM27" s="35"/>
      <c r="CN27" s="14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s="6" customFormat="1" ht="27" customHeight="1">
      <c r="A28" s="17" t="s">
        <v>44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100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8" t="s">
        <v>6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25">
        <v>3780.823331305396</v>
      </c>
      <c r="BU28" s="26"/>
      <c r="BV28" s="26"/>
      <c r="BW28" s="26"/>
      <c r="BX28" s="26"/>
      <c r="BY28" s="26"/>
      <c r="BZ28" s="26"/>
      <c r="CA28" s="26"/>
      <c r="CB28" s="26"/>
      <c r="CC28" s="27"/>
      <c r="CD28" s="25">
        <v>6152.19368165911</v>
      </c>
      <c r="CE28" s="26"/>
      <c r="CF28" s="26"/>
      <c r="CG28" s="26"/>
      <c r="CH28" s="26"/>
      <c r="CI28" s="26"/>
      <c r="CJ28" s="26"/>
      <c r="CK28" s="26"/>
      <c r="CL28" s="26"/>
      <c r="CM28" s="27"/>
      <c r="CN28" s="14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08" s="6" customFormat="1" ht="13.5">
      <c r="A29" s="17" t="s">
        <v>46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45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8" t="s">
        <v>6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11">
        <v>0</v>
      </c>
      <c r="BU29" s="12"/>
      <c r="BV29" s="12"/>
      <c r="BW29" s="12"/>
      <c r="BX29" s="12"/>
      <c r="BY29" s="12"/>
      <c r="BZ29" s="12"/>
      <c r="CA29" s="12"/>
      <c r="CB29" s="12"/>
      <c r="CC29" s="13"/>
      <c r="CD29" s="11">
        <v>24947.657</v>
      </c>
      <c r="CE29" s="12"/>
      <c r="CF29" s="12"/>
      <c r="CG29" s="12"/>
      <c r="CH29" s="12"/>
      <c r="CI29" s="12"/>
      <c r="CJ29" s="12"/>
      <c r="CK29" s="12"/>
      <c r="CL29" s="12"/>
      <c r="CM29" s="13"/>
      <c r="CN29" s="14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s="6" customFormat="1" ht="13.5" customHeight="1">
      <c r="A30" s="17" t="s">
        <v>101</v>
      </c>
      <c r="B30" s="18"/>
      <c r="C30" s="18"/>
      <c r="D30" s="18"/>
      <c r="E30" s="18"/>
      <c r="F30" s="18"/>
      <c r="G30" s="18"/>
      <c r="H30" s="18"/>
      <c r="I30" s="19"/>
      <c r="J30" s="5"/>
      <c r="K30" s="20" t="str">
        <f>'[2]протокол'!$B$25</f>
        <v>Ремонт основных фондов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8" t="s">
        <v>6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11">
        <v>2151.5911875852</v>
      </c>
      <c r="BU30" s="12"/>
      <c r="BV30" s="12"/>
      <c r="BW30" s="12"/>
      <c r="BX30" s="12"/>
      <c r="BY30" s="12"/>
      <c r="BZ30" s="12"/>
      <c r="CA30" s="12"/>
      <c r="CB30" s="12"/>
      <c r="CC30" s="13"/>
      <c r="CD30" s="11">
        <v>2826.9447099999998</v>
      </c>
      <c r="CE30" s="12"/>
      <c r="CF30" s="12"/>
      <c r="CG30" s="12"/>
      <c r="CH30" s="12"/>
      <c r="CI30" s="12"/>
      <c r="CJ30" s="12"/>
      <c r="CK30" s="12"/>
      <c r="CL30" s="12"/>
      <c r="CM30" s="13"/>
      <c r="CN30" s="14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08" s="6" customFormat="1" ht="13.5">
      <c r="A31" s="17" t="s">
        <v>120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146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8" t="s">
        <v>6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11">
        <v>1149.515384385194</v>
      </c>
      <c r="BU31" s="12"/>
      <c r="BV31" s="12"/>
      <c r="BW31" s="12"/>
      <c r="BX31" s="12"/>
      <c r="BY31" s="12"/>
      <c r="BZ31" s="12"/>
      <c r="CA31" s="12"/>
      <c r="CB31" s="12"/>
      <c r="CC31" s="13"/>
      <c r="CD31" s="11">
        <v>931.7226590719802</v>
      </c>
      <c r="CE31" s="12"/>
      <c r="CF31" s="12"/>
      <c r="CG31" s="12"/>
      <c r="CH31" s="12"/>
      <c r="CI31" s="12"/>
      <c r="CJ31" s="12"/>
      <c r="CK31" s="12"/>
      <c r="CL31" s="12"/>
      <c r="CM31" s="13"/>
      <c r="CN31" s="14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</row>
    <row r="32" spans="1:108" s="6" customFormat="1" ht="13.5">
      <c r="A32" s="17" t="s">
        <v>121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147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8" t="s">
        <v>6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11">
        <v>3033.151664771048</v>
      </c>
      <c r="BU32" s="12"/>
      <c r="BV32" s="12"/>
      <c r="BW32" s="12"/>
      <c r="BX32" s="12"/>
      <c r="BY32" s="12"/>
      <c r="BZ32" s="12"/>
      <c r="CA32" s="12"/>
      <c r="CB32" s="12"/>
      <c r="CC32" s="13"/>
      <c r="CD32" s="11">
        <v>3276.40076</v>
      </c>
      <c r="CE32" s="12"/>
      <c r="CF32" s="12"/>
      <c r="CG32" s="12"/>
      <c r="CH32" s="12"/>
      <c r="CI32" s="12"/>
      <c r="CJ32" s="12"/>
      <c r="CK32" s="12"/>
      <c r="CL32" s="12"/>
      <c r="CM32" s="13"/>
      <c r="CN32" s="14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s="6" customFormat="1" ht="27.75" customHeight="1">
      <c r="A33" s="17" t="s">
        <v>122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148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8" t="s">
        <v>6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11">
        <v>0.37160114344869455</v>
      </c>
      <c r="BU33" s="12"/>
      <c r="BV33" s="12"/>
      <c r="BW33" s="12"/>
      <c r="BX33" s="12"/>
      <c r="BY33" s="12"/>
      <c r="BZ33" s="12"/>
      <c r="CA33" s="12"/>
      <c r="CB33" s="12"/>
      <c r="CC33" s="13"/>
      <c r="CD33" s="11">
        <v>200.2009955217804</v>
      </c>
      <c r="CE33" s="12"/>
      <c r="CF33" s="12"/>
      <c r="CG33" s="12"/>
      <c r="CH33" s="12"/>
      <c r="CI33" s="12"/>
      <c r="CJ33" s="12"/>
      <c r="CK33" s="12"/>
      <c r="CL33" s="12"/>
      <c r="CM33" s="13"/>
      <c r="CN33" s="14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s="6" customFormat="1" ht="30.75" customHeight="1">
      <c r="A34" s="17" t="s">
        <v>123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149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8" t="s">
        <v>6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11">
        <v>1164.1391066366127</v>
      </c>
      <c r="BU34" s="12"/>
      <c r="BV34" s="12"/>
      <c r="BW34" s="12"/>
      <c r="BX34" s="12"/>
      <c r="BY34" s="12"/>
      <c r="BZ34" s="12"/>
      <c r="CA34" s="12"/>
      <c r="CB34" s="12"/>
      <c r="CC34" s="13"/>
      <c r="CD34" s="11">
        <v>319.4296108723388</v>
      </c>
      <c r="CE34" s="12"/>
      <c r="CF34" s="12"/>
      <c r="CG34" s="12"/>
      <c r="CH34" s="12"/>
      <c r="CI34" s="12"/>
      <c r="CJ34" s="12"/>
      <c r="CK34" s="12"/>
      <c r="CL34" s="12"/>
      <c r="CM34" s="13"/>
      <c r="CN34" s="14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</row>
    <row r="35" spans="1:108" s="6" customFormat="1" ht="13.5">
      <c r="A35" s="17" t="s">
        <v>124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150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8" t="s">
        <v>6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11">
        <v>0</v>
      </c>
      <c r="BU35" s="12"/>
      <c r="BV35" s="12"/>
      <c r="BW35" s="12"/>
      <c r="BX35" s="12"/>
      <c r="BY35" s="12"/>
      <c r="BZ35" s="12"/>
      <c r="CA35" s="12"/>
      <c r="CB35" s="12"/>
      <c r="CC35" s="13"/>
      <c r="CD35" s="11">
        <v>4667.18638483508</v>
      </c>
      <c r="CE35" s="12"/>
      <c r="CF35" s="12"/>
      <c r="CG35" s="12"/>
      <c r="CH35" s="12"/>
      <c r="CI35" s="12"/>
      <c r="CJ35" s="12"/>
      <c r="CK35" s="12"/>
      <c r="CL35" s="12"/>
      <c r="CM35" s="13"/>
      <c r="CN35" s="14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s="6" customFormat="1" ht="13.5">
      <c r="A36" s="17" t="s">
        <v>125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151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8" t="s">
        <v>6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11">
        <v>129.81514345236698</v>
      </c>
      <c r="BU36" s="12"/>
      <c r="BV36" s="12"/>
      <c r="BW36" s="12"/>
      <c r="BX36" s="12"/>
      <c r="BY36" s="12"/>
      <c r="BZ36" s="12"/>
      <c r="CA36" s="12"/>
      <c r="CB36" s="12"/>
      <c r="CC36" s="13"/>
      <c r="CD36" s="11">
        <v>799.9858250541129</v>
      </c>
      <c r="CE36" s="12"/>
      <c r="CF36" s="12"/>
      <c r="CG36" s="12"/>
      <c r="CH36" s="12"/>
      <c r="CI36" s="12"/>
      <c r="CJ36" s="12"/>
      <c r="CK36" s="12"/>
      <c r="CL36" s="12"/>
      <c r="CM36" s="13"/>
      <c r="CN36" s="14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s="6" customFormat="1" ht="13.5">
      <c r="A37" s="17" t="s">
        <v>126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152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8" t="s">
        <v>6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11">
        <v>461.31804618199106</v>
      </c>
      <c r="BU37" s="12"/>
      <c r="BV37" s="12"/>
      <c r="BW37" s="12"/>
      <c r="BX37" s="12"/>
      <c r="BY37" s="12"/>
      <c r="BZ37" s="12"/>
      <c r="CA37" s="12"/>
      <c r="CB37" s="12"/>
      <c r="CC37" s="13"/>
      <c r="CD37" s="11">
        <v>114.19532170122892</v>
      </c>
      <c r="CE37" s="12"/>
      <c r="CF37" s="12"/>
      <c r="CG37" s="12"/>
      <c r="CH37" s="12"/>
      <c r="CI37" s="12"/>
      <c r="CJ37" s="12"/>
      <c r="CK37" s="12"/>
      <c r="CL37" s="12"/>
      <c r="CM37" s="13"/>
      <c r="CN37" s="14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6"/>
    </row>
    <row r="38" spans="1:108" s="6" customFormat="1" ht="33.75" customHeight="1">
      <c r="A38" s="17" t="s">
        <v>127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153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8" t="s">
        <v>6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11">
        <v>3540.034077056141</v>
      </c>
      <c r="BU38" s="12"/>
      <c r="BV38" s="12"/>
      <c r="BW38" s="12"/>
      <c r="BX38" s="12"/>
      <c r="BY38" s="12"/>
      <c r="BZ38" s="12"/>
      <c r="CA38" s="12"/>
      <c r="CB38" s="12"/>
      <c r="CC38" s="13"/>
      <c r="CD38" s="11">
        <v>5752.478125749519</v>
      </c>
      <c r="CE38" s="12"/>
      <c r="CF38" s="12"/>
      <c r="CG38" s="12"/>
      <c r="CH38" s="12"/>
      <c r="CI38" s="12"/>
      <c r="CJ38" s="12"/>
      <c r="CK38" s="12"/>
      <c r="CL38" s="12"/>
      <c r="CM38" s="13"/>
      <c r="CN38" s="14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s="6" customFormat="1" ht="13.5">
      <c r="A39" s="17" t="s">
        <v>128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154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8" t="s">
        <v>6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11">
        <v>36.440818398200605</v>
      </c>
      <c r="BU39" s="12"/>
      <c r="BV39" s="12"/>
      <c r="BW39" s="12"/>
      <c r="BX39" s="12"/>
      <c r="BY39" s="12"/>
      <c r="BZ39" s="12"/>
      <c r="CA39" s="12"/>
      <c r="CB39" s="12"/>
      <c r="CC39" s="13"/>
      <c r="CD39" s="11">
        <v>1703.49473</v>
      </c>
      <c r="CE39" s="12"/>
      <c r="CF39" s="12"/>
      <c r="CG39" s="12"/>
      <c r="CH39" s="12"/>
      <c r="CI39" s="12"/>
      <c r="CJ39" s="12"/>
      <c r="CK39" s="12"/>
      <c r="CL39" s="12"/>
      <c r="CM39" s="13"/>
      <c r="CN39" s="14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s="6" customFormat="1" ht="13.5">
      <c r="A40" s="17" t="s">
        <v>129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155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8" t="s">
        <v>6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11">
        <v>756.9256435113273</v>
      </c>
      <c r="BU40" s="12"/>
      <c r="BV40" s="12"/>
      <c r="BW40" s="12"/>
      <c r="BX40" s="12"/>
      <c r="BY40" s="12"/>
      <c r="BZ40" s="12"/>
      <c r="CA40" s="12"/>
      <c r="CB40" s="12"/>
      <c r="CC40" s="13"/>
      <c r="CD40" s="11">
        <v>3305.2309229393286</v>
      </c>
      <c r="CE40" s="12"/>
      <c r="CF40" s="12"/>
      <c r="CG40" s="12"/>
      <c r="CH40" s="12"/>
      <c r="CI40" s="12"/>
      <c r="CJ40" s="12"/>
      <c r="CK40" s="12"/>
      <c r="CL40" s="12"/>
      <c r="CM40" s="13"/>
      <c r="CN40" s="14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</row>
    <row r="41" spans="1:108" s="6" customFormat="1" ht="13.5">
      <c r="A41" s="17" t="s">
        <v>145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156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8" t="s">
        <v>6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11">
        <v>3661.9200608138744</v>
      </c>
      <c r="BU41" s="12"/>
      <c r="BV41" s="12"/>
      <c r="BW41" s="12"/>
      <c r="BX41" s="12"/>
      <c r="BY41" s="12"/>
      <c r="BZ41" s="12"/>
      <c r="CA41" s="12"/>
      <c r="CB41" s="12"/>
      <c r="CC41" s="13"/>
      <c r="CD41" s="11">
        <v>6892.612690000001</v>
      </c>
      <c r="CE41" s="12"/>
      <c r="CF41" s="12"/>
      <c r="CG41" s="12"/>
      <c r="CH41" s="12"/>
      <c r="CI41" s="12"/>
      <c r="CJ41" s="12"/>
      <c r="CK41" s="12"/>
      <c r="CL41" s="12"/>
      <c r="CM41" s="13"/>
      <c r="CN41" s="14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s="6" customFormat="1" ht="26.25" customHeight="1">
      <c r="A42" s="17" t="s">
        <v>102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103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8" t="s">
        <v>6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11"/>
      <c r="BU42" s="12"/>
      <c r="BV42" s="12"/>
      <c r="BW42" s="12"/>
      <c r="BX42" s="12"/>
      <c r="BY42" s="12"/>
      <c r="BZ42" s="12"/>
      <c r="CA42" s="12"/>
      <c r="CB42" s="12"/>
      <c r="CC42" s="13"/>
      <c r="CD42" s="11"/>
      <c r="CE42" s="12"/>
      <c r="CF42" s="12"/>
      <c r="CG42" s="12"/>
      <c r="CH42" s="12"/>
      <c r="CI42" s="12"/>
      <c r="CJ42" s="12"/>
      <c r="CK42" s="12"/>
      <c r="CL42" s="12"/>
      <c r="CM42" s="13"/>
      <c r="CN42" s="14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s="6" customFormat="1" ht="24.75" customHeight="1">
      <c r="A43" s="17" t="s">
        <v>104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105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8" t="s">
        <v>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11">
        <v>115.37312966098949</v>
      </c>
      <c r="BU43" s="12"/>
      <c r="BV43" s="12"/>
      <c r="BW43" s="12"/>
      <c r="BX43" s="12"/>
      <c r="BY43" s="12"/>
      <c r="BZ43" s="12"/>
      <c r="CA43" s="12"/>
      <c r="CB43" s="12"/>
      <c r="CC43" s="13"/>
      <c r="CD43" s="25">
        <v>268.31521000000004</v>
      </c>
      <c r="CE43" s="26"/>
      <c r="CF43" s="26"/>
      <c r="CG43" s="26"/>
      <c r="CH43" s="26"/>
      <c r="CI43" s="26"/>
      <c r="CJ43" s="26"/>
      <c r="CK43" s="26"/>
      <c r="CL43" s="26"/>
      <c r="CM43" s="27"/>
      <c r="CN43" s="14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</row>
    <row r="44" spans="1:108" s="6" customFormat="1" ht="13.5">
      <c r="A44" s="17" t="s">
        <v>47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48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8" t="s">
        <v>6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33">
        <f>SUM(BT45:CC57)</f>
        <v>100944.5259065531</v>
      </c>
      <c r="BU44" s="34"/>
      <c r="BV44" s="34"/>
      <c r="BW44" s="34"/>
      <c r="BX44" s="34"/>
      <c r="BY44" s="34"/>
      <c r="BZ44" s="34"/>
      <c r="CA44" s="34"/>
      <c r="CB44" s="34"/>
      <c r="CC44" s="35"/>
      <c r="CD44" s="33">
        <f>SUM(CD45:CM57)</f>
        <v>134386.58675736902</v>
      </c>
      <c r="CE44" s="34"/>
      <c r="CF44" s="34"/>
      <c r="CG44" s="34"/>
      <c r="CH44" s="34"/>
      <c r="CI44" s="34"/>
      <c r="CJ44" s="34"/>
      <c r="CK44" s="34"/>
      <c r="CL44" s="34"/>
      <c r="CM44" s="35"/>
      <c r="CN44" s="14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s="6" customFormat="1" ht="13.5">
      <c r="A45" s="17" t="s">
        <v>49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50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8" t="s">
        <v>6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11">
        <v>723.7242866178728</v>
      </c>
      <c r="BU45" s="12"/>
      <c r="BV45" s="12"/>
      <c r="BW45" s="12"/>
      <c r="BX45" s="12"/>
      <c r="BY45" s="12"/>
      <c r="BZ45" s="12"/>
      <c r="CA45" s="12"/>
      <c r="CB45" s="12"/>
      <c r="CC45" s="13"/>
      <c r="CD45" s="11">
        <v>1074.70126</v>
      </c>
      <c r="CE45" s="9"/>
      <c r="CF45" s="9"/>
      <c r="CG45" s="9"/>
      <c r="CH45" s="9"/>
      <c r="CI45" s="9"/>
      <c r="CJ45" s="9"/>
      <c r="CK45" s="9"/>
      <c r="CL45" s="9"/>
      <c r="CM45" s="10"/>
      <c r="CN45" s="14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s="6" customFormat="1" ht="42.75" customHeight="1">
      <c r="A46" s="17" t="s">
        <v>51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52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8" t="s">
        <v>6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11"/>
      <c r="BU46" s="12"/>
      <c r="BV46" s="12"/>
      <c r="BW46" s="12"/>
      <c r="BX46" s="12"/>
      <c r="BY46" s="12"/>
      <c r="BZ46" s="12"/>
      <c r="CA46" s="12"/>
      <c r="CB46" s="12"/>
      <c r="CC46" s="13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14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s="6" customFormat="1" ht="13.5">
      <c r="A47" s="17" t="s">
        <v>53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54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8" t="s">
        <v>6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11">
        <v>24815.92454760554</v>
      </c>
      <c r="BU47" s="12"/>
      <c r="BV47" s="12"/>
      <c r="BW47" s="12"/>
      <c r="BX47" s="12"/>
      <c r="BY47" s="12"/>
      <c r="BZ47" s="12"/>
      <c r="CA47" s="12"/>
      <c r="CB47" s="12"/>
      <c r="CC47" s="13"/>
      <c r="CD47" s="25">
        <v>27295.279700000003</v>
      </c>
      <c r="CE47" s="23"/>
      <c r="CF47" s="23"/>
      <c r="CG47" s="23"/>
      <c r="CH47" s="23"/>
      <c r="CI47" s="23"/>
      <c r="CJ47" s="23"/>
      <c r="CK47" s="23"/>
      <c r="CL47" s="23"/>
      <c r="CM47" s="24"/>
      <c r="CN47" s="14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s="6" customFormat="1" ht="13.5">
      <c r="A48" s="17" t="s">
        <v>55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23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8" t="s">
        <v>6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11">
        <v>42555.833949810534</v>
      </c>
      <c r="BU48" s="12"/>
      <c r="BV48" s="12"/>
      <c r="BW48" s="12"/>
      <c r="BX48" s="12"/>
      <c r="BY48" s="12"/>
      <c r="BZ48" s="12"/>
      <c r="CA48" s="12"/>
      <c r="CB48" s="12"/>
      <c r="CC48" s="13"/>
      <c r="CD48" s="25">
        <v>51861.42677937775</v>
      </c>
      <c r="CE48" s="23"/>
      <c r="CF48" s="23"/>
      <c r="CG48" s="23"/>
      <c r="CH48" s="23"/>
      <c r="CI48" s="23"/>
      <c r="CJ48" s="23"/>
      <c r="CK48" s="23"/>
      <c r="CL48" s="23"/>
      <c r="CM48" s="24"/>
      <c r="CN48" s="14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s="6" customFormat="1" ht="46.5" customHeight="1">
      <c r="A49" s="17" t="s">
        <v>56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106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8" t="s">
        <v>6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11"/>
      <c r="BU49" s="12"/>
      <c r="BV49" s="12"/>
      <c r="BW49" s="12"/>
      <c r="BX49" s="12"/>
      <c r="BY49" s="12"/>
      <c r="BZ49" s="12"/>
      <c r="CA49" s="12"/>
      <c r="CB49" s="12"/>
      <c r="CC49" s="13"/>
      <c r="CD49" s="8"/>
      <c r="CE49" s="9"/>
      <c r="CF49" s="9"/>
      <c r="CG49" s="9"/>
      <c r="CH49" s="9"/>
      <c r="CI49" s="9"/>
      <c r="CJ49" s="9"/>
      <c r="CK49" s="9"/>
      <c r="CL49" s="9"/>
      <c r="CM49" s="10"/>
      <c r="CN49" s="14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</row>
    <row r="50" spans="1:108" s="6" customFormat="1" ht="13.5">
      <c r="A50" s="17" t="s">
        <v>57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107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8" t="s">
        <v>6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11">
        <v>12651.075259448528</v>
      </c>
      <c r="BU50" s="12"/>
      <c r="BV50" s="12"/>
      <c r="BW50" s="12"/>
      <c r="BX50" s="12"/>
      <c r="BY50" s="12"/>
      <c r="BZ50" s="12"/>
      <c r="CA50" s="12"/>
      <c r="CB50" s="12"/>
      <c r="CC50" s="13"/>
      <c r="CD50" s="11">
        <v>18201.300674072416</v>
      </c>
      <c r="CE50" s="9"/>
      <c r="CF50" s="9"/>
      <c r="CG50" s="9"/>
      <c r="CH50" s="9"/>
      <c r="CI50" s="9"/>
      <c r="CJ50" s="9"/>
      <c r="CK50" s="9"/>
      <c r="CL50" s="9"/>
      <c r="CM50" s="10"/>
      <c r="CN50" s="14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</row>
    <row r="51" spans="1:108" s="6" customFormat="1" ht="13.5">
      <c r="A51" s="17" t="s">
        <v>58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108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8" t="s">
        <v>6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11"/>
      <c r="BU51" s="12"/>
      <c r="BV51" s="12"/>
      <c r="BW51" s="12"/>
      <c r="BX51" s="12"/>
      <c r="BY51" s="12"/>
      <c r="BZ51" s="12"/>
      <c r="CA51" s="12"/>
      <c r="CB51" s="12"/>
      <c r="CC51" s="13"/>
      <c r="CD51" s="8"/>
      <c r="CE51" s="9"/>
      <c r="CF51" s="9"/>
      <c r="CG51" s="9"/>
      <c r="CH51" s="9"/>
      <c r="CI51" s="9"/>
      <c r="CJ51" s="9"/>
      <c r="CK51" s="9"/>
      <c r="CL51" s="9"/>
      <c r="CM51" s="10"/>
      <c r="CN51" s="14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s="6" customFormat="1" ht="13.5">
      <c r="A52" s="17" t="s">
        <v>62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24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8" t="s">
        <v>6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11"/>
      <c r="BU52" s="12"/>
      <c r="BV52" s="12"/>
      <c r="BW52" s="12"/>
      <c r="BX52" s="12"/>
      <c r="BY52" s="12"/>
      <c r="BZ52" s="12"/>
      <c r="CA52" s="12"/>
      <c r="CB52" s="12"/>
      <c r="CC52" s="13"/>
      <c r="CD52" s="25">
        <v>9140</v>
      </c>
      <c r="CE52" s="26"/>
      <c r="CF52" s="26"/>
      <c r="CG52" s="26"/>
      <c r="CH52" s="26"/>
      <c r="CI52" s="26"/>
      <c r="CJ52" s="26"/>
      <c r="CK52" s="26"/>
      <c r="CL52" s="26"/>
      <c r="CM52" s="27"/>
      <c r="CN52" s="14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</row>
    <row r="53" spans="1:108" s="6" customFormat="1" ht="13.5">
      <c r="A53" s="17" t="s">
        <v>109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25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8" t="s">
        <v>6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11">
        <v>2900.6434825047836</v>
      </c>
      <c r="BU53" s="12"/>
      <c r="BV53" s="12"/>
      <c r="BW53" s="12"/>
      <c r="BX53" s="12"/>
      <c r="BY53" s="12"/>
      <c r="BZ53" s="12"/>
      <c r="CA53" s="12"/>
      <c r="CB53" s="12"/>
      <c r="CC53" s="13"/>
      <c r="CD53" s="11">
        <v>3459.8442039188417</v>
      </c>
      <c r="CE53" s="9"/>
      <c r="CF53" s="9"/>
      <c r="CG53" s="9"/>
      <c r="CH53" s="9"/>
      <c r="CI53" s="9"/>
      <c r="CJ53" s="9"/>
      <c r="CK53" s="9"/>
      <c r="CL53" s="9"/>
      <c r="CM53" s="10"/>
      <c r="CN53" s="14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s="6" customFormat="1" ht="67.5" customHeight="1">
      <c r="A54" s="17" t="s">
        <v>110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59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8" t="s">
        <v>6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11">
        <v>5488.813362</v>
      </c>
      <c r="BU54" s="12"/>
      <c r="BV54" s="12"/>
      <c r="BW54" s="12"/>
      <c r="BX54" s="12"/>
      <c r="BY54" s="12"/>
      <c r="BZ54" s="12"/>
      <c r="CA54" s="12"/>
      <c r="CB54" s="12"/>
      <c r="CC54" s="13"/>
      <c r="CD54" s="11">
        <v>17996.88</v>
      </c>
      <c r="CE54" s="9"/>
      <c r="CF54" s="9"/>
      <c r="CG54" s="9"/>
      <c r="CH54" s="9"/>
      <c r="CI54" s="9"/>
      <c r="CJ54" s="9"/>
      <c r="CK54" s="9"/>
      <c r="CL54" s="9"/>
      <c r="CM54" s="10"/>
      <c r="CN54" s="14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</row>
    <row r="55" spans="1:108" s="6" customFormat="1" ht="30.75" customHeight="1">
      <c r="A55" s="17" t="s">
        <v>111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60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8" t="s">
        <v>61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11"/>
      <c r="BU55" s="12"/>
      <c r="BV55" s="12"/>
      <c r="BW55" s="12"/>
      <c r="BX55" s="12"/>
      <c r="BY55" s="12"/>
      <c r="BZ55" s="12"/>
      <c r="CA55" s="12"/>
      <c r="CB55" s="12"/>
      <c r="CC55" s="13"/>
      <c r="CD55" s="14"/>
      <c r="CE55" s="15"/>
      <c r="CF55" s="15"/>
      <c r="CG55" s="15"/>
      <c r="CH55" s="15"/>
      <c r="CI55" s="15"/>
      <c r="CJ55" s="15"/>
      <c r="CK55" s="15"/>
      <c r="CL55" s="15"/>
      <c r="CM55" s="15"/>
      <c r="CN55" s="14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</row>
    <row r="56" spans="1:108" s="6" customFormat="1" ht="111" customHeight="1">
      <c r="A56" s="17" t="s">
        <v>112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63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8" t="s">
        <v>6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11"/>
      <c r="BU56" s="12"/>
      <c r="BV56" s="12"/>
      <c r="BW56" s="12"/>
      <c r="BX56" s="12"/>
      <c r="BY56" s="12"/>
      <c r="BZ56" s="12"/>
      <c r="CA56" s="12"/>
      <c r="CB56" s="12"/>
      <c r="CC56" s="13"/>
      <c r="CD56" s="8"/>
      <c r="CE56" s="9"/>
      <c r="CF56" s="9"/>
      <c r="CG56" s="9"/>
      <c r="CH56" s="9"/>
      <c r="CI56" s="9"/>
      <c r="CJ56" s="9"/>
      <c r="CK56" s="9"/>
      <c r="CL56" s="9"/>
      <c r="CM56" s="10"/>
      <c r="CN56" s="14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s="6" customFormat="1" ht="27.75" customHeight="1">
      <c r="A57" s="17" t="s">
        <v>113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114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8" t="s">
        <v>6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11">
        <v>11808.511018565854</v>
      </c>
      <c r="BU57" s="12"/>
      <c r="BV57" s="12"/>
      <c r="BW57" s="12"/>
      <c r="BX57" s="12"/>
      <c r="BY57" s="12"/>
      <c r="BZ57" s="12"/>
      <c r="CA57" s="12"/>
      <c r="CB57" s="12"/>
      <c r="CC57" s="13"/>
      <c r="CD57" s="11">
        <f>4117.56463+1239.58951</f>
        <v>5357.15414</v>
      </c>
      <c r="CE57" s="9"/>
      <c r="CF57" s="9"/>
      <c r="CG57" s="9"/>
      <c r="CH57" s="9"/>
      <c r="CI57" s="9"/>
      <c r="CJ57" s="9"/>
      <c r="CK57" s="9"/>
      <c r="CL57" s="9"/>
      <c r="CM57" s="10"/>
      <c r="CN57" s="14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s="6" customFormat="1" ht="55.5" customHeight="1">
      <c r="A58" s="17" t="s">
        <v>16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26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8" t="s">
        <v>6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33">
        <f>'[2]протокол'!$U$104</f>
        <v>67890.33468885857</v>
      </c>
      <c r="BU58" s="34"/>
      <c r="BV58" s="34"/>
      <c r="BW58" s="34"/>
      <c r="BX58" s="34"/>
      <c r="BY58" s="34"/>
      <c r="BZ58" s="34"/>
      <c r="CA58" s="34"/>
      <c r="CB58" s="34"/>
      <c r="CC58" s="35"/>
      <c r="CD58" s="39"/>
      <c r="CE58" s="40"/>
      <c r="CF58" s="40"/>
      <c r="CG58" s="40"/>
      <c r="CH58" s="40"/>
      <c r="CI58" s="40"/>
      <c r="CJ58" s="40"/>
      <c r="CK58" s="40"/>
      <c r="CL58" s="40"/>
      <c r="CM58" s="41"/>
      <c r="CN58" s="14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s="6" customFormat="1" ht="38.25" customHeight="1">
      <c r="A59" s="17" t="s">
        <v>17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64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8" t="s">
        <v>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11">
        <f>BT22+BT26+BT28</f>
        <v>3780.823331305396</v>
      </c>
      <c r="BU59" s="9"/>
      <c r="BV59" s="9"/>
      <c r="BW59" s="9"/>
      <c r="BX59" s="9"/>
      <c r="BY59" s="9"/>
      <c r="BZ59" s="9"/>
      <c r="CA59" s="9"/>
      <c r="CB59" s="9"/>
      <c r="CC59" s="10"/>
      <c r="CD59" s="11">
        <f>CD22+CD26+CD28</f>
        <v>6152.19368165911</v>
      </c>
      <c r="CE59" s="9"/>
      <c r="CF59" s="9"/>
      <c r="CG59" s="9"/>
      <c r="CH59" s="9"/>
      <c r="CI59" s="9"/>
      <c r="CJ59" s="9"/>
      <c r="CK59" s="9"/>
      <c r="CL59" s="9"/>
      <c r="CM59" s="10"/>
      <c r="CN59" s="14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s="6" customFormat="1" ht="40.5" customHeight="1">
      <c r="A60" s="17" t="s">
        <v>18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65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8" t="s">
        <v>6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11">
        <v>103970.41</v>
      </c>
      <c r="BU60" s="12"/>
      <c r="BV60" s="12"/>
      <c r="BW60" s="12"/>
      <c r="BX60" s="12"/>
      <c r="BY60" s="12"/>
      <c r="BZ60" s="12"/>
      <c r="CA60" s="12"/>
      <c r="CB60" s="12"/>
      <c r="CC60" s="13"/>
      <c r="CD60" s="11">
        <v>103970.41399</v>
      </c>
      <c r="CE60" s="12"/>
      <c r="CF60" s="12"/>
      <c r="CG60" s="12"/>
      <c r="CH60" s="12"/>
      <c r="CI60" s="12"/>
      <c r="CJ60" s="12"/>
      <c r="CK60" s="12"/>
      <c r="CL60" s="12"/>
      <c r="CM60" s="13"/>
      <c r="CN60" s="14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6"/>
    </row>
    <row r="61" spans="1:108" s="6" customFormat="1" ht="40.5" customHeight="1">
      <c r="A61" s="17" t="s">
        <v>8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115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8" t="s">
        <v>66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11">
        <v>35372.16857580416</v>
      </c>
      <c r="BU61" s="12"/>
      <c r="BV61" s="12"/>
      <c r="BW61" s="12"/>
      <c r="BX61" s="12"/>
      <c r="BY61" s="12"/>
      <c r="BZ61" s="12"/>
      <c r="CA61" s="12"/>
      <c r="CB61" s="12"/>
      <c r="CC61" s="13"/>
      <c r="CD61" s="11">
        <v>36405.013999999996</v>
      </c>
      <c r="CE61" s="12"/>
      <c r="CF61" s="12"/>
      <c r="CG61" s="12"/>
      <c r="CH61" s="12"/>
      <c r="CI61" s="12"/>
      <c r="CJ61" s="12"/>
      <c r="CK61" s="12"/>
      <c r="CL61" s="12"/>
      <c r="CM61" s="13"/>
      <c r="CN61" s="14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6"/>
    </row>
    <row r="62" spans="1:108" s="6" customFormat="1" ht="39" customHeight="1">
      <c r="A62" s="17" t="s">
        <v>47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116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8" t="s">
        <v>6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1">
        <f>BT60/BT61</f>
        <v>2.9393281267781677</v>
      </c>
      <c r="BU62" s="12"/>
      <c r="BV62" s="12"/>
      <c r="BW62" s="12"/>
      <c r="BX62" s="12"/>
      <c r="BY62" s="12"/>
      <c r="BZ62" s="12"/>
      <c r="CA62" s="12"/>
      <c r="CB62" s="12"/>
      <c r="CC62" s="13"/>
      <c r="CD62" s="11">
        <v>2.855936657241775</v>
      </c>
      <c r="CE62" s="12"/>
      <c r="CF62" s="12"/>
      <c r="CG62" s="12"/>
      <c r="CH62" s="12"/>
      <c r="CI62" s="12"/>
      <c r="CJ62" s="12"/>
      <c r="CK62" s="12"/>
      <c r="CL62" s="12"/>
      <c r="CM62" s="13"/>
      <c r="CN62" s="14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</row>
    <row r="63" spans="1:108" s="6" customFormat="1" ht="13.5">
      <c r="A63" s="17" t="s">
        <v>27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68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8" t="s">
        <v>39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8" t="s">
        <v>39</v>
      </c>
      <c r="BU63" s="9"/>
      <c r="BV63" s="9"/>
      <c r="BW63" s="9"/>
      <c r="BX63" s="9"/>
      <c r="BY63" s="9"/>
      <c r="BZ63" s="9"/>
      <c r="CA63" s="9"/>
      <c r="CB63" s="9"/>
      <c r="CC63" s="10"/>
      <c r="CD63" s="8" t="s">
        <v>39</v>
      </c>
      <c r="CE63" s="9"/>
      <c r="CF63" s="9"/>
      <c r="CG63" s="9"/>
      <c r="CH63" s="9"/>
      <c r="CI63" s="9"/>
      <c r="CJ63" s="9"/>
      <c r="CK63" s="9"/>
      <c r="CL63" s="9"/>
      <c r="CM63" s="10"/>
      <c r="CN63" s="30" t="s">
        <v>39</v>
      </c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</row>
    <row r="64" spans="1:108" s="6" customFormat="1" ht="13.5">
      <c r="A64" s="17" t="s">
        <v>7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69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8" t="s">
        <v>70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8"/>
      <c r="BU64" s="9"/>
      <c r="BV64" s="9"/>
      <c r="BW64" s="9"/>
      <c r="BX64" s="9"/>
      <c r="BY64" s="9"/>
      <c r="BZ64" s="9"/>
      <c r="CA64" s="9"/>
      <c r="CB64" s="9"/>
      <c r="CC64" s="10"/>
      <c r="CD64" s="8"/>
      <c r="CE64" s="9"/>
      <c r="CF64" s="9"/>
      <c r="CG64" s="9"/>
      <c r="CH64" s="9"/>
      <c r="CI64" s="9"/>
      <c r="CJ64" s="9"/>
      <c r="CK64" s="9"/>
      <c r="CL64" s="9"/>
      <c r="CM64" s="10"/>
      <c r="CN64" s="14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</row>
    <row r="65" spans="1:108" s="6" customFormat="1" ht="13.5">
      <c r="A65" s="17" t="s">
        <v>71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72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8" t="s">
        <v>73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36">
        <f>BT66+BT67+BT68</f>
        <v>379.18899999999996</v>
      </c>
      <c r="BU65" s="37"/>
      <c r="BV65" s="37"/>
      <c r="BW65" s="37"/>
      <c r="BX65" s="37"/>
      <c r="BY65" s="37"/>
      <c r="BZ65" s="37"/>
      <c r="CA65" s="37"/>
      <c r="CB65" s="37"/>
      <c r="CC65" s="38"/>
      <c r="CD65" s="36">
        <f>CD66+CD67+CD68</f>
        <v>394.092</v>
      </c>
      <c r="CE65" s="37"/>
      <c r="CF65" s="37"/>
      <c r="CG65" s="37"/>
      <c r="CH65" s="37"/>
      <c r="CI65" s="37"/>
      <c r="CJ65" s="37"/>
      <c r="CK65" s="37"/>
      <c r="CL65" s="37"/>
      <c r="CM65" s="38"/>
      <c r="CN65" s="14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6"/>
    </row>
    <row r="66" spans="1:108" s="6" customFormat="1" ht="13.5">
      <c r="A66" s="17" t="s">
        <v>130</v>
      </c>
      <c r="B66" s="18"/>
      <c r="C66" s="18"/>
      <c r="D66" s="18"/>
      <c r="E66" s="18"/>
      <c r="F66" s="18"/>
      <c r="G66" s="18"/>
      <c r="H66" s="18"/>
      <c r="I66" s="19"/>
      <c r="J66" s="5"/>
      <c r="K66" s="20" t="str">
        <f>'[1]стр.1_3'!$B$65</f>
        <v>высокое напряжение (ВН)-110кВ и выше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8" t="s">
        <v>73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22">
        <v>32</v>
      </c>
      <c r="BU66" s="23"/>
      <c r="BV66" s="23"/>
      <c r="BW66" s="23"/>
      <c r="BX66" s="23"/>
      <c r="BY66" s="23"/>
      <c r="BZ66" s="23"/>
      <c r="CA66" s="23"/>
      <c r="CB66" s="23"/>
      <c r="CC66" s="24"/>
      <c r="CD66" s="22">
        <v>32</v>
      </c>
      <c r="CE66" s="23"/>
      <c r="CF66" s="23"/>
      <c r="CG66" s="23"/>
      <c r="CH66" s="23"/>
      <c r="CI66" s="23"/>
      <c r="CJ66" s="23"/>
      <c r="CK66" s="23"/>
      <c r="CL66" s="23"/>
      <c r="CM66" s="24"/>
      <c r="CN66" s="14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</row>
    <row r="67" spans="1:108" s="6" customFormat="1" ht="13.5">
      <c r="A67" s="17" t="s">
        <v>131</v>
      </c>
      <c r="B67" s="18"/>
      <c r="C67" s="18"/>
      <c r="D67" s="18"/>
      <c r="E67" s="18"/>
      <c r="F67" s="18"/>
      <c r="G67" s="18"/>
      <c r="H67" s="18"/>
      <c r="I67" s="19"/>
      <c r="J67" s="5"/>
      <c r="K67" s="20" t="str">
        <f>'[1]стр.1_3'!$B$66</f>
        <v>среднее первое напряжение (СН1)-35кВ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8" t="s">
        <v>73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22">
        <v>46.4</v>
      </c>
      <c r="BU67" s="23"/>
      <c r="BV67" s="23"/>
      <c r="BW67" s="23"/>
      <c r="BX67" s="23"/>
      <c r="BY67" s="23"/>
      <c r="BZ67" s="23"/>
      <c r="CA67" s="23"/>
      <c r="CB67" s="23"/>
      <c r="CC67" s="24"/>
      <c r="CD67" s="22">
        <v>49.5</v>
      </c>
      <c r="CE67" s="23"/>
      <c r="CF67" s="23"/>
      <c r="CG67" s="23"/>
      <c r="CH67" s="23"/>
      <c r="CI67" s="23"/>
      <c r="CJ67" s="23"/>
      <c r="CK67" s="23"/>
      <c r="CL67" s="23"/>
      <c r="CM67" s="24"/>
      <c r="CN67" s="14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</row>
    <row r="68" spans="1:108" s="6" customFormat="1" ht="13.5">
      <c r="A68" s="17" t="s">
        <v>132</v>
      </c>
      <c r="B68" s="18"/>
      <c r="C68" s="18"/>
      <c r="D68" s="18"/>
      <c r="E68" s="18"/>
      <c r="F68" s="18"/>
      <c r="G68" s="18"/>
      <c r="H68" s="18"/>
      <c r="I68" s="19"/>
      <c r="J68" s="5"/>
      <c r="K68" s="20" t="str">
        <f>'[1]стр.1_3'!$B$67</f>
        <v>среднее второе напряжение (СН2)-1-20кВ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8" t="s">
        <v>73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22">
        <v>300.789</v>
      </c>
      <c r="BU68" s="23"/>
      <c r="BV68" s="23"/>
      <c r="BW68" s="23"/>
      <c r="BX68" s="23"/>
      <c r="BY68" s="23"/>
      <c r="BZ68" s="23"/>
      <c r="CA68" s="23"/>
      <c r="CB68" s="23"/>
      <c r="CC68" s="24"/>
      <c r="CD68" s="22">
        <v>312.592</v>
      </c>
      <c r="CE68" s="23"/>
      <c r="CF68" s="23"/>
      <c r="CG68" s="23"/>
      <c r="CH68" s="23"/>
      <c r="CI68" s="23"/>
      <c r="CJ68" s="23"/>
      <c r="CK68" s="23"/>
      <c r="CL68" s="23"/>
      <c r="CM68" s="24"/>
      <c r="CN68" s="14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</row>
    <row r="69" spans="1:108" s="6" customFormat="1" ht="13.5">
      <c r="A69" s="17" t="s">
        <v>74</v>
      </c>
      <c r="B69" s="18"/>
      <c r="C69" s="18"/>
      <c r="D69" s="18"/>
      <c r="E69" s="18"/>
      <c r="F69" s="18"/>
      <c r="G69" s="18"/>
      <c r="H69" s="18"/>
      <c r="I69" s="19"/>
      <c r="J69" s="5"/>
      <c r="K69" s="20" t="s">
        <v>75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8" t="s">
        <v>76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33">
        <f>BT70+BT71+BT72+BT73</f>
        <v>1761.1599999999999</v>
      </c>
      <c r="BU69" s="34"/>
      <c r="BV69" s="34"/>
      <c r="BW69" s="34"/>
      <c r="BX69" s="34"/>
      <c r="BY69" s="34"/>
      <c r="BZ69" s="34"/>
      <c r="CA69" s="34"/>
      <c r="CB69" s="34"/>
      <c r="CC69" s="35"/>
      <c r="CD69" s="33">
        <f>CD70+CD71+CD72+CD73</f>
        <v>1873.7543795384586</v>
      </c>
      <c r="CE69" s="34"/>
      <c r="CF69" s="34"/>
      <c r="CG69" s="34"/>
      <c r="CH69" s="34"/>
      <c r="CI69" s="34"/>
      <c r="CJ69" s="34"/>
      <c r="CK69" s="34"/>
      <c r="CL69" s="34"/>
      <c r="CM69" s="35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6"/>
    </row>
    <row r="70" spans="1:108" s="6" customFormat="1" ht="13.5">
      <c r="A70" s="17" t="s">
        <v>133</v>
      </c>
      <c r="B70" s="18"/>
      <c r="C70" s="18"/>
      <c r="D70" s="18"/>
      <c r="E70" s="18"/>
      <c r="F70" s="18"/>
      <c r="G70" s="18"/>
      <c r="H70" s="18"/>
      <c r="I70" s="19"/>
      <c r="J70" s="5"/>
      <c r="K70" s="20" t="str">
        <f>'[1]стр.1_3'!$B$69</f>
        <v>высокое напряжение (ВН)-110кВ и выше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8" t="s">
        <v>76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11">
        <v>25.19</v>
      </c>
      <c r="BU70" s="12"/>
      <c r="BV70" s="12"/>
      <c r="BW70" s="12"/>
      <c r="BX70" s="12"/>
      <c r="BY70" s="12"/>
      <c r="BZ70" s="12"/>
      <c r="CA70" s="12"/>
      <c r="CB70" s="12"/>
      <c r="CC70" s="13"/>
      <c r="CD70" s="11">
        <v>25.194000000000003</v>
      </c>
      <c r="CE70" s="12"/>
      <c r="CF70" s="12"/>
      <c r="CG70" s="12"/>
      <c r="CH70" s="12"/>
      <c r="CI70" s="12"/>
      <c r="CJ70" s="12"/>
      <c r="CK70" s="12"/>
      <c r="CL70" s="12"/>
      <c r="CM70" s="13"/>
      <c r="CN70" s="14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6"/>
    </row>
    <row r="71" spans="1:108" s="6" customFormat="1" ht="13.5">
      <c r="A71" s="17" t="s">
        <v>134</v>
      </c>
      <c r="B71" s="18"/>
      <c r="C71" s="18"/>
      <c r="D71" s="18"/>
      <c r="E71" s="18"/>
      <c r="F71" s="18"/>
      <c r="G71" s="18"/>
      <c r="H71" s="18"/>
      <c r="I71" s="19"/>
      <c r="J71" s="5"/>
      <c r="K71" s="20" t="str">
        <f>'[1]стр.1_3'!$B$70</f>
        <v>среднее первое напряжение (СН1)-35кВ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"/>
      <c r="BI71" s="8" t="s">
        <v>76</v>
      </c>
      <c r="BJ71" s="9"/>
      <c r="BK71" s="9"/>
      <c r="BL71" s="9"/>
      <c r="BM71" s="9"/>
      <c r="BN71" s="9"/>
      <c r="BO71" s="9"/>
      <c r="BP71" s="9"/>
      <c r="BQ71" s="9"/>
      <c r="BR71" s="9"/>
      <c r="BS71" s="10"/>
      <c r="BT71" s="11">
        <v>22.05</v>
      </c>
      <c r="BU71" s="12"/>
      <c r="BV71" s="12"/>
      <c r="BW71" s="12"/>
      <c r="BX71" s="12"/>
      <c r="BY71" s="12"/>
      <c r="BZ71" s="12"/>
      <c r="CA71" s="12"/>
      <c r="CB71" s="12"/>
      <c r="CC71" s="13"/>
      <c r="CD71" s="11">
        <v>22.05</v>
      </c>
      <c r="CE71" s="12"/>
      <c r="CF71" s="12"/>
      <c r="CG71" s="12"/>
      <c r="CH71" s="12"/>
      <c r="CI71" s="12"/>
      <c r="CJ71" s="12"/>
      <c r="CK71" s="12"/>
      <c r="CL71" s="12"/>
      <c r="CM71" s="13"/>
      <c r="CN71" s="14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6"/>
    </row>
    <row r="72" spans="1:108" s="6" customFormat="1" ht="13.5">
      <c r="A72" s="17" t="s">
        <v>135</v>
      </c>
      <c r="B72" s="18"/>
      <c r="C72" s="18"/>
      <c r="D72" s="18"/>
      <c r="E72" s="18"/>
      <c r="F72" s="18"/>
      <c r="G72" s="18"/>
      <c r="H72" s="18"/>
      <c r="I72" s="19"/>
      <c r="J72" s="5"/>
      <c r="K72" s="20" t="str">
        <f>'[1]стр.1_3'!$B$71</f>
        <v>среднее второе напряжение (СН2)-1-20кВ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7"/>
      <c r="BI72" s="8" t="s">
        <v>76</v>
      </c>
      <c r="BJ72" s="9"/>
      <c r="BK72" s="9"/>
      <c r="BL72" s="9"/>
      <c r="BM72" s="9"/>
      <c r="BN72" s="9"/>
      <c r="BO72" s="9"/>
      <c r="BP72" s="9"/>
      <c r="BQ72" s="9"/>
      <c r="BR72" s="9"/>
      <c r="BS72" s="10"/>
      <c r="BT72" s="11">
        <v>951.66</v>
      </c>
      <c r="BU72" s="12"/>
      <c r="BV72" s="12"/>
      <c r="BW72" s="12"/>
      <c r="BX72" s="12"/>
      <c r="BY72" s="12"/>
      <c r="BZ72" s="12"/>
      <c r="CA72" s="12"/>
      <c r="CB72" s="12"/>
      <c r="CC72" s="13"/>
      <c r="CD72" s="11">
        <v>1016.15802307692</v>
      </c>
      <c r="CE72" s="12"/>
      <c r="CF72" s="12"/>
      <c r="CG72" s="12"/>
      <c r="CH72" s="12"/>
      <c r="CI72" s="12"/>
      <c r="CJ72" s="12"/>
      <c r="CK72" s="12"/>
      <c r="CL72" s="12"/>
      <c r="CM72" s="13"/>
      <c r="CN72" s="14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6"/>
    </row>
    <row r="73" spans="1:108" s="6" customFormat="1" ht="13.5">
      <c r="A73" s="17" t="s">
        <v>136</v>
      </c>
      <c r="B73" s="18"/>
      <c r="C73" s="18"/>
      <c r="D73" s="18"/>
      <c r="E73" s="18"/>
      <c r="F73" s="18"/>
      <c r="G73" s="18"/>
      <c r="H73" s="18"/>
      <c r="I73" s="19"/>
      <c r="J73" s="5"/>
      <c r="K73" s="20" t="str">
        <f>'[1]стр.1_3'!$B$72</f>
        <v>низкое напряжение (НН)-ниже 1 кВ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7"/>
      <c r="BI73" s="8" t="s">
        <v>76</v>
      </c>
      <c r="BJ73" s="9"/>
      <c r="BK73" s="9"/>
      <c r="BL73" s="9"/>
      <c r="BM73" s="9"/>
      <c r="BN73" s="9"/>
      <c r="BO73" s="9"/>
      <c r="BP73" s="9"/>
      <c r="BQ73" s="9"/>
      <c r="BR73" s="9"/>
      <c r="BS73" s="10"/>
      <c r="BT73" s="11">
        <v>762.26</v>
      </c>
      <c r="BU73" s="12"/>
      <c r="BV73" s="12"/>
      <c r="BW73" s="12"/>
      <c r="BX73" s="12"/>
      <c r="BY73" s="12"/>
      <c r="BZ73" s="12"/>
      <c r="CA73" s="12"/>
      <c r="CB73" s="12"/>
      <c r="CC73" s="13"/>
      <c r="CD73" s="11">
        <v>810.3523564615386</v>
      </c>
      <c r="CE73" s="12"/>
      <c r="CF73" s="12"/>
      <c r="CG73" s="12"/>
      <c r="CH73" s="12"/>
      <c r="CI73" s="12"/>
      <c r="CJ73" s="12"/>
      <c r="CK73" s="12"/>
      <c r="CL73" s="12"/>
      <c r="CM73" s="13"/>
      <c r="CN73" s="14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6"/>
    </row>
    <row r="74" spans="1:108" s="6" customFormat="1" ht="13.5">
      <c r="A74" s="17" t="s">
        <v>77</v>
      </c>
      <c r="B74" s="18"/>
      <c r="C74" s="18"/>
      <c r="D74" s="18"/>
      <c r="E74" s="18"/>
      <c r="F74" s="18"/>
      <c r="G74" s="18"/>
      <c r="H74" s="18"/>
      <c r="I74" s="19"/>
      <c r="J74" s="5"/>
      <c r="K74" s="20" t="s">
        <v>78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7"/>
      <c r="BI74" s="8" t="s">
        <v>76</v>
      </c>
      <c r="BJ74" s="9"/>
      <c r="BK74" s="9"/>
      <c r="BL74" s="9"/>
      <c r="BM74" s="9"/>
      <c r="BN74" s="9"/>
      <c r="BO74" s="9"/>
      <c r="BP74" s="9"/>
      <c r="BQ74" s="9"/>
      <c r="BR74" s="9"/>
      <c r="BS74" s="10"/>
      <c r="BT74" s="33">
        <f>BT75+BT76+BT77+BT78</f>
        <v>4617.599999999999</v>
      </c>
      <c r="BU74" s="34"/>
      <c r="BV74" s="34"/>
      <c r="BW74" s="34"/>
      <c r="BX74" s="34"/>
      <c r="BY74" s="34"/>
      <c r="BZ74" s="34"/>
      <c r="CA74" s="34"/>
      <c r="CB74" s="34"/>
      <c r="CC74" s="35"/>
      <c r="CD74" s="33">
        <f>CD75+CD76+CD77+CD78</f>
        <v>4702.246153846154</v>
      </c>
      <c r="CE74" s="34"/>
      <c r="CF74" s="34"/>
      <c r="CG74" s="34"/>
      <c r="CH74" s="34"/>
      <c r="CI74" s="34"/>
      <c r="CJ74" s="34"/>
      <c r="CK74" s="34"/>
      <c r="CL74" s="34"/>
      <c r="CM74" s="35"/>
      <c r="CN74" s="14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6"/>
    </row>
    <row r="75" spans="1:108" s="6" customFormat="1" ht="13.5">
      <c r="A75" s="17" t="s">
        <v>137</v>
      </c>
      <c r="B75" s="18"/>
      <c r="C75" s="18"/>
      <c r="D75" s="18"/>
      <c r="E75" s="18"/>
      <c r="F75" s="18"/>
      <c r="G75" s="18"/>
      <c r="H75" s="18"/>
      <c r="I75" s="19"/>
      <c r="J75" s="5"/>
      <c r="K75" s="20" t="str">
        <f>'[1]стр.1_3'!$B$74</f>
        <v>высокое напряжение (ВН)-110кВ и выше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7"/>
      <c r="BI75" s="8" t="s">
        <v>76</v>
      </c>
      <c r="BJ75" s="9"/>
      <c r="BK75" s="9"/>
      <c r="BL75" s="9"/>
      <c r="BM75" s="9"/>
      <c r="BN75" s="9"/>
      <c r="BO75" s="9"/>
      <c r="BP75" s="9"/>
      <c r="BQ75" s="9"/>
      <c r="BR75" s="9"/>
      <c r="BS75" s="10"/>
      <c r="BT75" s="11">
        <v>316.5</v>
      </c>
      <c r="BU75" s="12"/>
      <c r="BV75" s="12"/>
      <c r="BW75" s="12"/>
      <c r="BX75" s="12"/>
      <c r="BY75" s="12"/>
      <c r="BZ75" s="12"/>
      <c r="CA75" s="12"/>
      <c r="CB75" s="12"/>
      <c r="CC75" s="13"/>
      <c r="CD75" s="11">
        <v>162.6</v>
      </c>
      <c r="CE75" s="12"/>
      <c r="CF75" s="12"/>
      <c r="CG75" s="12"/>
      <c r="CH75" s="12"/>
      <c r="CI75" s="12"/>
      <c r="CJ75" s="12"/>
      <c r="CK75" s="12"/>
      <c r="CL75" s="12"/>
      <c r="CM75" s="13"/>
      <c r="CN75" s="14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6"/>
    </row>
    <row r="76" spans="1:108" s="6" customFormat="1" ht="13.5">
      <c r="A76" s="17" t="s">
        <v>138</v>
      </c>
      <c r="B76" s="18"/>
      <c r="C76" s="18"/>
      <c r="D76" s="18"/>
      <c r="E76" s="18"/>
      <c r="F76" s="18"/>
      <c r="G76" s="18"/>
      <c r="H76" s="18"/>
      <c r="I76" s="19"/>
      <c r="J76" s="5"/>
      <c r="K76" s="20" t="str">
        <f>'[1]стр.1_3'!$B$75</f>
        <v>среднее первое напряжение (СН1)-35кВ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7"/>
      <c r="BI76" s="8" t="s">
        <v>76</v>
      </c>
      <c r="BJ76" s="9"/>
      <c r="BK76" s="9"/>
      <c r="BL76" s="9"/>
      <c r="BM76" s="9"/>
      <c r="BN76" s="9"/>
      <c r="BO76" s="9"/>
      <c r="BP76" s="9"/>
      <c r="BQ76" s="9"/>
      <c r="BR76" s="9"/>
      <c r="BS76" s="10"/>
      <c r="BT76" s="11">
        <v>436.9</v>
      </c>
      <c r="BU76" s="12"/>
      <c r="BV76" s="12"/>
      <c r="BW76" s="12"/>
      <c r="BX76" s="12"/>
      <c r="BY76" s="12"/>
      <c r="BZ76" s="12"/>
      <c r="CA76" s="12"/>
      <c r="CB76" s="12"/>
      <c r="CC76" s="13"/>
      <c r="CD76" s="11">
        <v>590.8</v>
      </c>
      <c r="CE76" s="12"/>
      <c r="CF76" s="12"/>
      <c r="CG76" s="12"/>
      <c r="CH76" s="12"/>
      <c r="CI76" s="12"/>
      <c r="CJ76" s="12"/>
      <c r="CK76" s="12"/>
      <c r="CL76" s="12"/>
      <c r="CM76" s="13"/>
      <c r="CN76" s="14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6"/>
    </row>
    <row r="77" spans="1:108" s="6" customFormat="1" ht="13.5">
      <c r="A77" s="17" t="s">
        <v>139</v>
      </c>
      <c r="B77" s="18"/>
      <c r="C77" s="18"/>
      <c r="D77" s="18"/>
      <c r="E77" s="18"/>
      <c r="F77" s="18"/>
      <c r="G77" s="18"/>
      <c r="H77" s="18"/>
      <c r="I77" s="19"/>
      <c r="J77" s="5"/>
      <c r="K77" s="20" t="str">
        <f>'[1]стр.1_3'!$B$76</f>
        <v>среднее второе напряжение (СН2)-1-20кВ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7"/>
      <c r="BI77" s="8" t="s">
        <v>76</v>
      </c>
      <c r="BJ77" s="9"/>
      <c r="BK77" s="9"/>
      <c r="BL77" s="9"/>
      <c r="BM77" s="9"/>
      <c r="BN77" s="9"/>
      <c r="BO77" s="9"/>
      <c r="BP77" s="9"/>
      <c r="BQ77" s="9"/>
      <c r="BR77" s="9"/>
      <c r="BS77" s="10"/>
      <c r="BT77" s="11">
        <v>3864.2</v>
      </c>
      <c r="BU77" s="12"/>
      <c r="BV77" s="12"/>
      <c r="BW77" s="12"/>
      <c r="BX77" s="12"/>
      <c r="BY77" s="12"/>
      <c r="BZ77" s="12"/>
      <c r="CA77" s="12"/>
      <c r="CB77" s="12"/>
      <c r="CC77" s="13"/>
      <c r="CD77" s="11">
        <v>3948.846153846154</v>
      </c>
      <c r="CE77" s="12"/>
      <c r="CF77" s="12"/>
      <c r="CG77" s="12"/>
      <c r="CH77" s="12"/>
      <c r="CI77" s="12"/>
      <c r="CJ77" s="12"/>
      <c r="CK77" s="12"/>
      <c r="CL77" s="12"/>
      <c r="CM77" s="13"/>
      <c r="CN77" s="14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6"/>
    </row>
    <row r="78" spans="1:108" s="6" customFormat="1" ht="13.5">
      <c r="A78" s="17" t="s">
        <v>140</v>
      </c>
      <c r="B78" s="18"/>
      <c r="C78" s="18"/>
      <c r="D78" s="18"/>
      <c r="E78" s="18"/>
      <c r="F78" s="18"/>
      <c r="G78" s="18"/>
      <c r="H78" s="18"/>
      <c r="I78" s="19"/>
      <c r="J78" s="5"/>
      <c r="K78" s="20" t="str">
        <f>'[1]стр.1_3'!$B$77</f>
        <v>низкое напряжение (НН)-ниже 1 кВ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7"/>
      <c r="BI78" s="8" t="s">
        <v>76</v>
      </c>
      <c r="BJ78" s="9"/>
      <c r="BK78" s="9"/>
      <c r="BL78" s="9"/>
      <c r="BM78" s="9"/>
      <c r="BN78" s="9"/>
      <c r="BO78" s="9"/>
      <c r="BP78" s="9"/>
      <c r="BQ78" s="9"/>
      <c r="BR78" s="9"/>
      <c r="BS78" s="10"/>
      <c r="BT78" s="8"/>
      <c r="BU78" s="9"/>
      <c r="BV78" s="9"/>
      <c r="BW78" s="9"/>
      <c r="BX78" s="9"/>
      <c r="BY78" s="9"/>
      <c r="BZ78" s="9"/>
      <c r="CA78" s="9"/>
      <c r="CB78" s="9"/>
      <c r="CC78" s="10"/>
      <c r="CD78" s="8"/>
      <c r="CE78" s="9"/>
      <c r="CF78" s="9"/>
      <c r="CG78" s="9"/>
      <c r="CH78" s="9"/>
      <c r="CI78" s="9"/>
      <c r="CJ78" s="9"/>
      <c r="CK78" s="9"/>
      <c r="CL78" s="9"/>
      <c r="CM78" s="10"/>
      <c r="CN78" s="14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6"/>
    </row>
    <row r="79" spans="1:108" s="6" customFormat="1" ht="13.5">
      <c r="A79" s="17" t="s">
        <v>79</v>
      </c>
      <c r="B79" s="18"/>
      <c r="C79" s="18"/>
      <c r="D79" s="18"/>
      <c r="E79" s="18"/>
      <c r="F79" s="18"/>
      <c r="G79" s="18"/>
      <c r="H79" s="18"/>
      <c r="I79" s="19"/>
      <c r="J79" s="5"/>
      <c r="K79" s="20" t="s">
        <v>80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7"/>
      <c r="BI79" s="8" t="s">
        <v>81</v>
      </c>
      <c r="BJ79" s="9"/>
      <c r="BK79" s="9"/>
      <c r="BL79" s="9"/>
      <c r="BM79" s="9"/>
      <c r="BN79" s="9"/>
      <c r="BO79" s="9"/>
      <c r="BP79" s="9"/>
      <c r="BQ79" s="9"/>
      <c r="BR79" s="9"/>
      <c r="BS79" s="10"/>
      <c r="BT79" s="33">
        <f>BT80+BT81+BT82+BT83</f>
        <v>719.51</v>
      </c>
      <c r="BU79" s="34"/>
      <c r="BV79" s="34"/>
      <c r="BW79" s="34"/>
      <c r="BX79" s="34"/>
      <c r="BY79" s="34"/>
      <c r="BZ79" s="34"/>
      <c r="CA79" s="34"/>
      <c r="CB79" s="34"/>
      <c r="CC79" s="35"/>
      <c r="CD79" s="33">
        <f>CD80+CD81+CD82+CD83</f>
        <v>757.6585861538465</v>
      </c>
      <c r="CE79" s="34"/>
      <c r="CF79" s="34"/>
      <c r="CG79" s="34"/>
      <c r="CH79" s="34"/>
      <c r="CI79" s="34"/>
      <c r="CJ79" s="34"/>
      <c r="CK79" s="34"/>
      <c r="CL79" s="34"/>
      <c r="CM79" s="35"/>
      <c r="CN79" s="14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6"/>
    </row>
    <row r="80" spans="1:108" s="6" customFormat="1" ht="13.5">
      <c r="A80" s="17" t="s">
        <v>141</v>
      </c>
      <c r="B80" s="18"/>
      <c r="C80" s="18"/>
      <c r="D80" s="18"/>
      <c r="E80" s="18"/>
      <c r="F80" s="18"/>
      <c r="G80" s="18"/>
      <c r="H80" s="18"/>
      <c r="I80" s="19"/>
      <c r="J80" s="5"/>
      <c r="K80" s="20" t="str">
        <f>'[1]стр.1_3'!$B$79</f>
        <v>высокое напряжение (ВН)-110кВ и выше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7"/>
      <c r="BI80" s="8" t="s">
        <v>81</v>
      </c>
      <c r="BJ80" s="9"/>
      <c r="BK80" s="9"/>
      <c r="BL80" s="9"/>
      <c r="BM80" s="9"/>
      <c r="BN80" s="9"/>
      <c r="BO80" s="9"/>
      <c r="BP80" s="9"/>
      <c r="BQ80" s="9"/>
      <c r="BR80" s="9"/>
      <c r="BS80" s="10"/>
      <c r="BT80" s="8">
        <v>13.26</v>
      </c>
      <c r="BU80" s="9"/>
      <c r="BV80" s="9"/>
      <c r="BW80" s="9"/>
      <c r="BX80" s="9"/>
      <c r="BY80" s="9"/>
      <c r="BZ80" s="9"/>
      <c r="CA80" s="9"/>
      <c r="CB80" s="9"/>
      <c r="CC80" s="10"/>
      <c r="CD80" s="21">
        <v>13.26</v>
      </c>
      <c r="CE80" s="9"/>
      <c r="CF80" s="9"/>
      <c r="CG80" s="9"/>
      <c r="CH80" s="9"/>
      <c r="CI80" s="9"/>
      <c r="CJ80" s="9"/>
      <c r="CK80" s="9"/>
      <c r="CL80" s="9"/>
      <c r="CM80" s="10"/>
      <c r="CN80" s="14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6"/>
    </row>
    <row r="81" spans="1:108" s="6" customFormat="1" ht="13.5">
      <c r="A81" s="17" t="s">
        <v>142</v>
      </c>
      <c r="B81" s="18"/>
      <c r="C81" s="18"/>
      <c r="D81" s="18"/>
      <c r="E81" s="18"/>
      <c r="F81" s="18"/>
      <c r="G81" s="18"/>
      <c r="H81" s="18"/>
      <c r="I81" s="19"/>
      <c r="J81" s="5"/>
      <c r="K81" s="20" t="str">
        <f>'[1]стр.1_3'!$B$80</f>
        <v>среднее первое напряжение (СН1)-35кВ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7"/>
      <c r="BI81" s="8" t="s">
        <v>81</v>
      </c>
      <c r="BJ81" s="9"/>
      <c r="BK81" s="9"/>
      <c r="BL81" s="9"/>
      <c r="BM81" s="9"/>
      <c r="BN81" s="9"/>
      <c r="BO81" s="9"/>
      <c r="BP81" s="9"/>
      <c r="BQ81" s="9"/>
      <c r="BR81" s="9"/>
      <c r="BS81" s="10"/>
      <c r="BT81" s="8">
        <v>12.25</v>
      </c>
      <c r="BU81" s="9"/>
      <c r="BV81" s="9"/>
      <c r="BW81" s="9"/>
      <c r="BX81" s="9"/>
      <c r="BY81" s="9"/>
      <c r="BZ81" s="9"/>
      <c r="CA81" s="9"/>
      <c r="CB81" s="9"/>
      <c r="CC81" s="10"/>
      <c r="CD81" s="21">
        <v>12.25</v>
      </c>
      <c r="CE81" s="9"/>
      <c r="CF81" s="9"/>
      <c r="CG81" s="9"/>
      <c r="CH81" s="9"/>
      <c r="CI81" s="9"/>
      <c r="CJ81" s="9"/>
      <c r="CK81" s="9"/>
      <c r="CL81" s="9"/>
      <c r="CM81" s="10"/>
      <c r="CN81" s="14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6"/>
    </row>
    <row r="82" spans="1:108" s="6" customFormat="1" ht="13.5">
      <c r="A82" s="17" t="s">
        <v>143</v>
      </c>
      <c r="B82" s="18"/>
      <c r="C82" s="18"/>
      <c r="D82" s="18"/>
      <c r="E82" s="18"/>
      <c r="F82" s="18"/>
      <c r="G82" s="18"/>
      <c r="H82" s="18"/>
      <c r="I82" s="19"/>
      <c r="J82" s="5"/>
      <c r="K82" s="20" t="str">
        <f>'[1]стр.1_3'!$B$81</f>
        <v>среднее второе напряжение (СН2)-1-20кВ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7"/>
      <c r="BI82" s="8" t="s">
        <v>81</v>
      </c>
      <c r="BJ82" s="9"/>
      <c r="BK82" s="9"/>
      <c r="BL82" s="9"/>
      <c r="BM82" s="9"/>
      <c r="BN82" s="9"/>
      <c r="BO82" s="9"/>
      <c r="BP82" s="9"/>
      <c r="BQ82" s="9"/>
      <c r="BR82" s="9"/>
      <c r="BS82" s="10"/>
      <c r="BT82" s="8">
        <f>125.94+232.32</f>
        <v>358.26</v>
      </c>
      <c r="BU82" s="9"/>
      <c r="BV82" s="9"/>
      <c r="BW82" s="9"/>
      <c r="BX82" s="9"/>
      <c r="BY82" s="9"/>
      <c r="BZ82" s="9"/>
      <c r="CA82" s="9"/>
      <c r="CB82" s="9"/>
      <c r="CC82" s="10"/>
      <c r="CD82" s="21">
        <v>375.3758923076925</v>
      </c>
      <c r="CE82" s="9"/>
      <c r="CF82" s="9"/>
      <c r="CG82" s="9"/>
      <c r="CH82" s="9"/>
      <c r="CI82" s="9"/>
      <c r="CJ82" s="9"/>
      <c r="CK82" s="9"/>
      <c r="CL82" s="9"/>
      <c r="CM82" s="10"/>
      <c r="CN82" s="14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6"/>
    </row>
    <row r="83" spans="1:108" s="6" customFormat="1" ht="13.5">
      <c r="A83" s="17" t="s">
        <v>144</v>
      </c>
      <c r="B83" s="18"/>
      <c r="C83" s="18"/>
      <c r="D83" s="18"/>
      <c r="E83" s="18"/>
      <c r="F83" s="18"/>
      <c r="G83" s="18"/>
      <c r="H83" s="18"/>
      <c r="I83" s="19"/>
      <c r="J83" s="5"/>
      <c r="K83" s="20" t="str">
        <f>'[1]стр.1_3'!$B$82</f>
        <v>низкое напряжение (НН)-ниже 1 кВ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7"/>
      <c r="BI83" s="8" t="s">
        <v>81</v>
      </c>
      <c r="BJ83" s="9"/>
      <c r="BK83" s="9"/>
      <c r="BL83" s="9"/>
      <c r="BM83" s="9"/>
      <c r="BN83" s="9"/>
      <c r="BO83" s="9"/>
      <c r="BP83" s="9"/>
      <c r="BQ83" s="9"/>
      <c r="BR83" s="9"/>
      <c r="BS83" s="10"/>
      <c r="BT83" s="8">
        <f>120.21+215.53</f>
        <v>335.74</v>
      </c>
      <c r="BU83" s="9"/>
      <c r="BV83" s="9"/>
      <c r="BW83" s="9"/>
      <c r="BX83" s="9"/>
      <c r="BY83" s="9"/>
      <c r="BZ83" s="9"/>
      <c r="CA83" s="9"/>
      <c r="CB83" s="9"/>
      <c r="CC83" s="10"/>
      <c r="CD83" s="21">
        <v>356.77269384615397</v>
      </c>
      <c r="CE83" s="9"/>
      <c r="CF83" s="9"/>
      <c r="CG83" s="9"/>
      <c r="CH83" s="9"/>
      <c r="CI83" s="9"/>
      <c r="CJ83" s="9"/>
      <c r="CK83" s="9"/>
      <c r="CL83" s="9"/>
      <c r="CM83" s="10"/>
      <c r="CN83" s="14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6"/>
    </row>
    <row r="84" spans="1:108" s="6" customFormat="1" ht="13.5">
      <c r="A84" s="17" t="s">
        <v>82</v>
      </c>
      <c r="B84" s="18"/>
      <c r="C84" s="18"/>
      <c r="D84" s="18"/>
      <c r="E84" s="18"/>
      <c r="F84" s="18"/>
      <c r="G84" s="18"/>
      <c r="H84" s="18"/>
      <c r="I84" s="19"/>
      <c r="J84" s="5"/>
      <c r="K84" s="20" t="s">
        <v>83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7"/>
      <c r="BI84" s="8" t="s">
        <v>67</v>
      </c>
      <c r="BJ84" s="9"/>
      <c r="BK84" s="9"/>
      <c r="BL84" s="9"/>
      <c r="BM84" s="9"/>
      <c r="BN84" s="9"/>
      <c r="BO84" s="9"/>
      <c r="BP84" s="9"/>
      <c r="BQ84" s="9"/>
      <c r="BR84" s="9"/>
      <c r="BS84" s="10"/>
      <c r="BT84" s="11">
        <f>(813.12+581.94)/(BT74+BT69)*100</f>
        <v>21.87039487298472</v>
      </c>
      <c r="BU84" s="12"/>
      <c r="BV84" s="12"/>
      <c r="BW84" s="12"/>
      <c r="BX84" s="12"/>
      <c r="BY84" s="12"/>
      <c r="BZ84" s="12"/>
      <c r="CA84" s="12"/>
      <c r="CB84" s="12"/>
      <c r="CC84" s="13"/>
      <c r="CD84" s="11">
        <v>22.79374181578929</v>
      </c>
      <c r="CE84" s="12"/>
      <c r="CF84" s="12"/>
      <c r="CG84" s="12"/>
      <c r="CH84" s="12"/>
      <c r="CI84" s="12"/>
      <c r="CJ84" s="12"/>
      <c r="CK84" s="12"/>
      <c r="CL84" s="12"/>
      <c r="CM84" s="13"/>
      <c r="CN84" s="14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6"/>
    </row>
    <row r="85" spans="1:108" s="6" customFormat="1" ht="13.5">
      <c r="A85" s="17" t="s">
        <v>84</v>
      </c>
      <c r="B85" s="18"/>
      <c r="C85" s="18"/>
      <c r="D85" s="18"/>
      <c r="E85" s="18"/>
      <c r="F85" s="18"/>
      <c r="G85" s="18"/>
      <c r="H85" s="18"/>
      <c r="I85" s="19"/>
      <c r="J85" s="5"/>
      <c r="K85" s="20" t="s">
        <v>85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7"/>
      <c r="BI85" s="8" t="s">
        <v>6</v>
      </c>
      <c r="BJ85" s="9"/>
      <c r="BK85" s="9"/>
      <c r="BL85" s="9"/>
      <c r="BM85" s="9"/>
      <c r="BN85" s="9"/>
      <c r="BO85" s="9"/>
      <c r="BP85" s="9"/>
      <c r="BQ85" s="9"/>
      <c r="BR85" s="9"/>
      <c r="BS85" s="10"/>
      <c r="BT85" s="8"/>
      <c r="BU85" s="9"/>
      <c r="BV85" s="9"/>
      <c r="BW85" s="9"/>
      <c r="BX85" s="9"/>
      <c r="BY85" s="9"/>
      <c r="BZ85" s="9"/>
      <c r="CA85" s="9"/>
      <c r="CB85" s="9"/>
      <c r="CC85" s="10"/>
      <c r="CD85" s="8"/>
      <c r="CE85" s="9"/>
      <c r="CF85" s="9"/>
      <c r="CG85" s="9"/>
      <c r="CH85" s="9"/>
      <c r="CI85" s="9"/>
      <c r="CJ85" s="9"/>
      <c r="CK85" s="9"/>
      <c r="CL85" s="9"/>
      <c r="CM85" s="10"/>
      <c r="CN85" s="14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6"/>
    </row>
    <row r="86" spans="1:108" s="6" customFormat="1" ht="13.5">
      <c r="A86" s="17" t="s">
        <v>86</v>
      </c>
      <c r="B86" s="18"/>
      <c r="C86" s="18"/>
      <c r="D86" s="18"/>
      <c r="E86" s="18"/>
      <c r="F86" s="18"/>
      <c r="G86" s="18"/>
      <c r="H86" s="18"/>
      <c r="I86" s="19"/>
      <c r="J86" s="5"/>
      <c r="K86" s="20" t="s">
        <v>87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7"/>
      <c r="BI86" s="8" t="s">
        <v>6</v>
      </c>
      <c r="BJ86" s="9"/>
      <c r="BK86" s="9"/>
      <c r="BL86" s="9"/>
      <c r="BM86" s="9"/>
      <c r="BN86" s="9"/>
      <c r="BO86" s="9"/>
      <c r="BP86" s="9"/>
      <c r="BQ86" s="9"/>
      <c r="BR86" s="9"/>
      <c r="BS86" s="10"/>
      <c r="BT86" s="8"/>
      <c r="BU86" s="9"/>
      <c r="BV86" s="9"/>
      <c r="BW86" s="9"/>
      <c r="BX86" s="9"/>
      <c r="BY86" s="9"/>
      <c r="BZ86" s="9"/>
      <c r="CA86" s="9"/>
      <c r="CB86" s="9"/>
      <c r="CC86" s="10"/>
      <c r="CD86" s="8"/>
      <c r="CE86" s="9"/>
      <c r="CF86" s="9"/>
      <c r="CG86" s="9"/>
      <c r="CH86" s="9"/>
      <c r="CI86" s="9"/>
      <c r="CJ86" s="9"/>
      <c r="CK86" s="9"/>
      <c r="CL86" s="9"/>
      <c r="CM86" s="10"/>
      <c r="CN86" s="14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6"/>
    </row>
    <row r="87" spans="1:108" s="6" customFormat="1" ht="13.5">
      <c r="A87" s="17" t="s">
        <v>88</v>
      </c>
      <c r="B87" s="18"/>
      <c r="C87" s="18"/>
      <c r="D87" s="18"/>
      <c r="E87" s="18"/>
      <c r="F87" s="18"/>
      <c r="G87" s="18"/>
      <c r="H87" s="18"/>
      <c r="I87" s="19"/>
      <c r="J87" s="5"/>
      <c r="K87" s="20" t="s">
        <v>89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7"/>
      <c r="BI87" s="8" t="s">
        <v>67</v>
      </c>
      <c r="BJ87" s="9"/>
      <c r="BK87" s="9"/>
      <c r="BL87" s="9"/>
      <c r="BM87" s="9"/>
      <c r="BN87" s="9"/>
      <c r="BO87" s="9"/>
      <c r="BP87" s="9"/>
      <c r="BQ87" s="9"/>
      <c r="BR87" s="9"/>
      <c r="BS87" s="10"/>
      <c r="BT87" s="8">
        <v>7.97</v>
      </c>
      <c r="BU87" s="9"/>
      <c r="BV87" s="9"/>
      <c r="BW87" s="9"/>
      <c r="BX87" s="9"/>
      <c r="BY87" s="9"/>
      <c r="BZ87" s="9"/>
      <c r="CA87" s="9"/>
      <c r="CB87" s="9"/>
      <c r="CC87" s="10"/>
      <c r="CD87" s="8" t="s">
        <v>39</v>
      </c>
      <c r="CE87" s="9"/>
      <c r="CF87" s="9"/>
      <c r="CG87" s="9"/>
      <c r="CH87" s="9"/>
      <c r="CI87" s="9"/>
      <c r="CJ87" s="9"/>
      <c r="CK87" s="9"/>
      <c r="CL87" s="9"/>
      <c r="CM87" s="10"/>
      <c r="CN87" s="30" t="s">
        <v>39</v>
      </c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2"/>
    </row>
    <row r="89" s="1" customFormat="1" ht="12.75">
      <c r="G89" s="1" t="s">
        <v>19</v>
      </c>
    </row>
    <row r="90" spans="1:108" s="1" customFormat="1" ht="68.25" customHeight="1">
      <c r="A90" s="28" t="s">
        <v>90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</row>
    <row r="91" spans="1:108" s="1" customFormat="1" ht="25.5" customHeight="1">
      <c r="A91" s="28" t="s">
        <v>91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</row>
    <row r="92" spans="1:108" s="1" customFormat="1" ht="25.5" customHeight="1">
      <c r="A92" s="28" t="s">
        <v>117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</row>
    <row r="93" spans="1:108" s="1" customFormat="1" ht="25.5" customHeight="1">
      <c r="A93" s="28" t="s">
        <v>92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</row>
    <row r="94" spans="1:108" s="1" customFormat="1" ht="25.5" customHeight="1">
      <c r="A94" s="28" t="s">
        <v>93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</row>
    <row r="95" ht="3" customHeight="1"/>
  </sheetData>
  <sheetProtection/>
  <mergeCells count="44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1:I31"/>
    <mergeCell ref="K31:BG31"/>
    <mergeCell ref="BI31:BS31"/>
    <mergeCell ref="BT31:CC31"/>
    <mergeCell ref="A30:I30"/>
    <mergeCell ref="K30:BG30"/>
    <mergeCell ref="CD44:CM44"/>
    <mergeCell ref="CN44:DD44"/>
    <mergeCell ref="BI42:BS42"/>
    <mergeCell ref="BT42:CC42"/>
    <mergeCell ref="CD29:CM29"/>
    <mergeCell ref="CN29:DD29"/>
    <mergeCell ref="CD31:CM31"/>
    <mergeCell ref="CN31:DD31"/>
    <mergeCell ref="CD42:CM42"/>
    <mergeCell ref="CN42:DD42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6:I46"/>
    <mergeCell ref="K46:BG46"/>
    <mergeCell ref="BI46:BS46"/>
    <mergeCell ref="BT46:CC46"/>
    <mergeCell ref="CD48:CM48"/>
    <mergeCell ref="CN48:DD48"/>
    <mergeCell ref="A47:I47"/>
    <mergeCell ref="K47:BG47"/>
    <mergeCell ref="BI47:BS47"/>
    <mergeCell ref="BT47:CC47"/>
    <mergeCell ref="CD46:CM46"/>
    <mergeCell ref="CN46:DD46"/>
    <mergeCell ref="CD47:CM47"/>
    <mergeCell ref="CN47:DD47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CD58:CM58"/>
    <mergeCell ref="CN58:DD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60:I60"/>
    <mergeCell ref="K60:BG60"/>
    <mergeCell ref="BI60:BS60"/>
    <mergeCell ref="BT60:CC60"/>
    <mergeCell ref="A58:I58"/>
    <mergeCell ref="K58:BG58"/>
    <mergeCell ref="BI58:BS58"/>
    <mergeCell ref="BT58:CC58"/>
    <mergeCell ref="A61:I61"/>
    <mergeCell ref="K61:BG61"/>
    <mergeCell ref="BI61:BS61"/>
    <mergeCell ref="BT61:CC61"/>
    <mergeCell ref="CD59:CM59"/>
    <mergeCell ref="CN59:DD59"/>
    <mergeCell ref="CD60:CM60"/>
    <mergeCell ref="CN60:DD60"/>
    <mergeCell ref="A59:I59"/>
    <mergeCell ref="K59:BG59"/>
    <mergeCell ref="CD63:CM63"/>
    <mergeCell ref="CN63:DD63"/>
    <mergeCell ref="BI59:BS59"/>
    <mergeCell ref="BT59:CC59"/>
    <mergeCell ref="CD61:CM61"/>
    <mergeCell ref="CN61:DD61"/>
    <mergeCell ref="CD62:CM62"/>
    <mergeCell ref="CN62:DD62"/>
    <mergeCell ref="A63:I63"/>
    <mergeCell ref="K63:BG63"/>
    <mergeCell ref="BI63:BS63"/>
    <mergeCell ref="BT63:CC63"/>
    <mergeCell ref="A62:I62"/>
    <mergeCell ref="K62:BG62"/>
    <mergeCell ref="BI62:BS62"/>
    <mergeCell ref="BT62:CC62"/>
    <mergeCell ref="A64:I64"/>
    <mergeCell ref="K64:BG64"/>
    <mergeCell ref="BI64:BS64"/>
    <mergeCell ref="BT64:CC64"/>
    <mergeCell ref="CD68:CM68"/>
    <mergeCell ref="CN68:DD68"/>
    <mergeCell ref="A65:I65"/>
    <mergeCell ref="K65:BG65"/>
    <mergeCell ref="BI65:BS65"/>
    <mergeCell ref="BT65:CC65"/>
    <mergeCell ref="CD64:CM64"/>
    <mergeCell ref="CN64:DD64"/>
    <mergeCell ref="CD65:CM65"/>
    <mergeCell ref="CN65:DD65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A73:I73"/>
    <mergeCell ref="K73:BG73"/>
    <mergeCell ref="BI73:BS73"/>
    <mergeCell ref="BT73:CC73"/>
    <mergeCell ref="CD78:CM78"/>
    <mergeCell ref="CN78:DD78"/>
    <mergeCell ref="A74:I74"/>
    <mergeCell ref="K74:BG74"/>
    <mergeCell ref="BI74:BS74"/>
    <mergeCell ref="BT74:CC74"/>
    <mergeCell ref="CD73:CM73"/>
    <mergeCell ref="CN73:DD73"/>
    <mergeCell ref="CD74:CM74"/>
    <mergeCell ref="CN74:DD74"/>
    <mergeCell ref="CD79:CM79"/>
    <mergeCell ref="CN79:DD79"/>
    <mergeCell ref="A78:I78"/>
    <mergeCell ref="K78:BG78"/>
    <mergeCell ref="A79:I79"/>
    <mergeCell ref="K79:BG79"/>
    <mergeCell ref="BI79:BS79"/>
    <mergeCell ref="BT79:CC79"/>
    <mergeCell ref="BI78:BS78"/>
    <mergeCell ref="BT78:CC78"/>
    <mergeCell ref="A83:I83"/>
    <mergeCell ref="K83:BG83"/>
    <mergeCell ref="BI83:BS83"/>
    <mergeCell ref="BT83:CC83"/>
    <mergeCell ref="CD85:CM85"/>
    <mergeCell ref="CN85:DD85"/>
    <mergeCell ref="A84:I84"/>
    <mergeCell ref="K84:BG84"/>
    <mergeCell ref="BI84:BS84"/>
    <mergeCell ref="BT84:CC84"/>
    <mergeCell ref="CD83:CM83"/>
    <mergeCell ref="CN83:DD83"/>
    <mergeCell ref="CD84:CM84"/>
    <mergeCell ref="CN84:DD84"/>
    <mergeCell ref="CD86:CM86"/>
    <mergeCell ref="CN86:DD86"/>
    <mergeCell ref="A85:I85"/>
    <mergeCell ref="K85:BG85"/>
    <mergeCell ref="A86:I86"/>
    <mergeCell ref="K86:BG86"/>
    <mergeCell ref="BI86:BS86"/>
    <mergeCell ref="BT86:CC86"/>
    <mergeCell ref="BI85:BS85"/>
    <mergeCell ref="BT85:CC85"/>
    <mergeCell ref="A94:DD94"/>
    <mergeCell ref="K27:BG27"/>
    <mergeCell ref="A28:I28"/>
    <mergeCell ref="K28:BG28"/>
    <mergeCell ref="BI28:BS28"/>
    <mergeCell ref="BT28:CC28"/>
    <mergeCell ref="CD28:CM28"/>
    <mergeCell ref="CN28:DD28"/>
    <mergeCell ref="CD87:CM87"/>
    <mergeCell ref="CN87:DD87"/>
    <mergeCell ref="CD43:CM43"/>
    <mergeCell ref="CN43:DD43"/>
    <mergeCell ref="A92:DD92"/>
    <mergeCell ref="A93:DD93"/>
    <mergeCell ref="A90:DD90"/>
    <mergeCell ref="A91:DD91"/>
    <mergeCell ref="A87:I87"/>
    <mergeCell ref="K87:BG87"/>
    <mergeCell ref="BI87:BS87"/>
    <mergeCell ref="BT87:CC87"/>
    <mergeCell ref="A42:I42"/>
    <mergeCell ref="K42:BG42"/>
    <mergeCell ref="A50:I50"/>
    <mergeCell ref="K50:BG50"/>
    <mergeCell ref="BI50:BS50"/>
    <mergeCell ref="BT50:CC50"/>
    <mergeCell ref="A43:I43"/>
    <mergeCell ref="K43:BG43"/>
    <mergeCell ref="BI43:BS43"/>
    <mergeCell ref="BT43:CC43"/>
    <mergeCell ref="A51:I51"/>
    <mergeCell ref="K51:BG51"/>
    <mergeCell ref="BI51:BS51"/>
    <mergeCell ref="BT51:CC51"/>
    <mergeCell ref="A52:I52"/>
    <mergeCell ref="K52:BG52"/>
    <mergeCell ref="CD50:CM50"/>
    <mergeCell ref="CN50:DD50"/>
    <mergeCell ref="CD51:CM51"/>
    <mergeCell ref="CN51:DD51"/>
    <mergeCell ref="CD57:CM57"/>
    <mergeCell ref="CN57:DD57"/>
    <mergeCell ref="CD52:CM52"/>
    <mergeCell ref="CN52:DD52"/>
    <mergeCell ref="CD53:CM53"/>
    <mergeCell ref="CN53:DD53"/>
    <mergeCell ref="A57:I57"/>
    <mergeCell ref="K57:BG57"/>
    <mergeCell ref="BI57:BS57"/>
    <mergeCell ref="BT57:CC57"/>
    <mergeCell ref="BI52:BS52"/>
    <mergeCell ref="BT52:CC52"/>
    <mergeCell ref="A54:I54"/>
    <mergeCell ref="K54:BG54"/>
    <mergeCell ref="BI54:BS54"/>
    <mergeCell ref="BT54:CC54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BI30:BS30"/>
    <mergeCell ref="BT30:CC30"/>
    <mergeCell ref="CD30:CM30"/>
    <mergeCell ref="CN30:DD30"/>
    <mergeCell ref="A82:I82"/>
    <mergeCell ref="K82:BG82"/>
    <mergeCell ref="BI82:BS82"/>
    <mergeCell ref="BT82:CC82"/>
    <mergeCell ref="CD82:CM82"/>
    <mergeCell ref="CN82:DD8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Кудрявцева Анастасия Леонидовна</cp:lastModifiedBy>
  <cp:lastPrinted>2015-01-19T12:47:27Z</cp:lastPrinted>
  <dcterms:created xsi:type="dcterms:W3CDTF">2010-05-19T10:50:44Z</dcterms:created>
  <dcterms:modified xsi:type="dcterms:W3CDTF">2024-04-01T18:46:29Z</dcterms:modified>
  <cp:category/>
  <cp:version/>
  <cp:contentType/>
  <cp:contentStatus/>
</cp:coreProperties>
</file>